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2\Zakázky\Drobné\D20-22_Město Frenštát p.R\Podříčí 93\"/>
    </mc:Choice>
  </mc:AlternateContent>
  <xr:revisionPtr revIDLastSave="0" documentId="13_ncr:1_{0EBD820F-69E6-436A-893D-91A8BE0D8CF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01 Pol'!$A$1:$Y$130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20" i="12"/>
  <c r="BA33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O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V12" i="12" s="1"/>
  <c r="G15" i="12"/>
  <c r="I15" i="12"/>
  <c r="K15" i="12"/>
  <c r="M15" i="12"/>
  <c r="O15" i="12"/>
  <c r="Q15" i="12"/>
  <c r="V15" i="12"/>
  <c r="G17" i="12"/>
  <c r="M17" i="12" s="1"/>
  <c r="M16" i="12" s="1"/>
  <c r="I17" i="12"/>
  <c r="I16" i="12" s="1"/>
  <c r="K17" i="12"/>
  <c r="O17" i="12"/>
  <c r="O16" i="12" s="1"/>
  <c r="Q17" i="12"/>
  <c r="Q16" i="12" s="1"/>
  <c r="V17" i="12"/>
  <c r="G20" i="12"/>
  <c r="M20" i="12" s="1"/>
  <c r="I20" i="12"/>
  <c r="K20" i="12"/>
  <c r="K16" i="12" s="1"/>
  <c r="O20" i="12"/>
  <c r="Q20" i="12"/>
  <c r="V20" i="12"/>
  <c r="V16" i="12" s="1"/>
  <c r="K22" i="12"/>
  <c r="V22" i="12"/>
  <c r="G23" i="12"/>
  <c r="G22" i="12" s="1"/>
  <c r="I23" i="12"/>
  <c r="I22" i="12" s="1"/>
  <c r="K23" i="12"/>
  <c r="M23" i="12"/>
  <c r="M22" i="12" s="1"/>
  <c r="O23" i="12"/>
  <c r="O22" i="12" s="1"/>
  <c r="Q23" i="12"/>
  <c r="Q22" i="12" s="1"/>
  <c r="V23" i="12"/>
  <c r="G25" i="12"/>
  <c r="I25" i="12"/>
  <c r="I24" i="12" s="1"/>
  <c r="K25" i="12"/>
  <c r="K24" i="12" s="1"/>
  <c r="M25" i="12"/>
  <c r="O25" i="12"/>
  <c r="Q25" i="12"/>
  <c r="Q24" i="12" s="1"/>
  <c r="V25" i="12"/>
  <c r="V24" i="12" s="1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O24" i="12" s="1"/>
  <c r="Q28" i="12"/>
  <c r="V28" i="12"/>
  <c r="G29" i="12"/>
  <c r="I29" i="12"/>
  <c r="O29" i="12"/>
  <c r="Q29" i="12"/>
  <c r="G30" i="12"/>
  <c r="I30" i="12"/>
  <c r="K30" i="12"/>
  <c r="K29" i="12" s="1"/>
  <c r="M30" i="12"/>
  <c r="M29" i="12" s="1"/>
  <c r="O30" i="12"/>
  <c r="Q30" i="12"/>
  <c r="V30" i="12"/>
  <c r="V29" i="12" s="1"/>
  <c r="K31" i="12"/>
  <c r="V31" i="12"/>
  <c r="G32" i="12"/>
  <c r="M32" i="12" s="1"/>
  <c r="M31" i="12" s="1"/>
  <c r="I32" i="12"/>
  <c r="I31" i="12" s="1"/>
  <c r="K32" i="12"/>
  <c r="O32" i="12"/>
  <c r="O31" i="12" s="1"/>
  <c r="Q32" i="12"/>
  <c r="Q31" i="12" s="1"/>
  <c r="V32" i="12"/>
  <c r="G35" i="12"/>
  <c r="I35" i="12"/>
  <c r="K35" i="12"/>
  <c r="K34" i="12" s="1"/>
  <c r="M35" i="12"/>
  <c r="O35" i="12"/>
  <c r="Q35" i="12"/>
  <c r="V35" i="12"/>
  <c r="V34" i="12" s="1"/>
  <c r="G36" i="12"/>
  <c r="G34" i="12" s="1"/>
  <c r="I36" i="12"/>
  <c r="K36" i="12"/>
  <c r="M36" i="12"/>
  <c r="O36" i="12"/>
  <c r="O34" i="12" s="1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I34" i="12" s="1"/>
  <c r="K38" i="12"/>
  <c r="O38" i="12"/>
  <c r="Q38" i="12"/>
  <c r="Q34" i="12" s="1"/>
  <c r="V38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V45" i="12"/>
  <c r="V44" i="12" s="1"/>
  <c r="I46" i="12"/>
  <c r="K46" i="12"/>
  <c r="Q46" i="12"/>
  <c r="V46" i="12"/>
  <c r="G47" i="12"/>
  <c r="G46" i="12" s="1"/>
  <c r="I47" i="12"/>
  <c r="K47" i="12"/>
  <c r="M47" i="12"/>
  <c r="M46" i="12" s="1"/>
  <c r="O47" i="12"/>
  <c r="O46" i="12" s="1"/>
  <c r="Q47" i="12"/>
  <c r="V47" i="12"/>
  <c r="G49" i="12"/>
  <c r="M49" i="12" s="1"/>
  <c r="I49" i="12"/>
  <c r="I48" i="12" s="1"/>
  <c r="K49" i="12"/>
  <c r="K48" i="12" s="1"/>
  <c r="O49" i="12"/>
  <c r="Q49" i="12"/>
  <c r="Q48" i="12" s="1"/>
  <c r="V49" i="12"/>
  <c r="V48" i="12" s="1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O48" i="12" s="1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M55" i="12" s="1"/>
  <c r="I56" i="12"/>
  <c r="I55" i="12" s="1"/>
  <c r="K56" i="12"/>
  <c r="O56" i="12"/>
  <c r="O55" i="12" s="1"/>
  <c r="Q56" i="12"/>
  <c r="Q55" i="12" s="1"/>
  <c r="V56" i="12"/>
  <c r="G57" i="12"/>
  <c r="M57" i="12" s="1"/>
  <c r="I57" i="12"/>
  <c r="K57" i="12"/>
  <c r="K55" i="12" s="1"/>
  <c r="O57" i="12"/>
  <c r="Q57" i="12"/>
  <c r="V57" i="12"/>
  <c r="V55" i="12" s="1"/>
  <c r="G58" i="12"/>
  <c r="I58" i="12"/>
  <c r="K58" i="12"/>
  <c r="M58" i="12"/>
  <c r="O58" i="12"/>
  <c r="Q58" i="12"/>
  <c r="V58" i="12"/>
  <c r="K59" i="12"/>
  <c r="V59" i="12"/>
  <c r="G60" i="12"/>
  <c r="M60" i="12" s="1"/>
  <c r="M59" i="12" s="1"/>
  <c r="I60" i="12"/>
  <c r="I59" i="12" s="1"/>
  <c r="K60" i="12"/>
  <c r="O60" i="12"/>
  <c r="O59" i="12" s="1"/>
  <c r="Q60" i="12"/>
  <c r="Q59" i="12" s="1"/>
  <c r="V60" i="12"/>
  <c r="G62" i="12"/>
  <c r="I62" i="12"/>
  <c r="K62" i="12"/>
  <c r="K61" i="12" s="1"/>
  <c r="M62" i="12"/>
  <c r="O62" i="12"/>
  <c r="Q62" i="12"/>
  <c r="V62" i="12"/>
  <c r="V61" i="12" s="1"/>
  <c r="G63" i="12"/>
  <c r="I63" i="12"/>
  <c r="K63" i="12"/>
  <c r="M63" i="12"/>
  <c r="O63" i="12"/>
  <c r="Q63" i="12"/>
  <c r="V63" i="12"/>
  <c r="G64" i="12"/>
  <c r="G61" i="12" s="1"/>
  <c r="I64" i="12"/>
  <c r="K64" i="12"/>
  <c r="O64" i="12"/>
  <c r="O61" i="12" s="1"/>
  <c r="Q64" i="12"/>
  <c r="V64" i="12"/>
  <c r="G65" i="12"/>
  <c r="M65" i="12" s="1"/>
  <c r="I65" i="12"/>
  <c r="I61" i="12" s="1"/>
  <c r="K65" i="12"/>
  <c r="O65" i="12"/>
  <c r="Q65" i="12"/>
  <c r="Q61" i="12" s="1"/>
  <c r="V65" i="12"/>
  <c r="G66" i="12"/>
  <c r="I66" i="12"/>
  <c r="K66" i="12"/>
  <c r="M66" i="12"/>
  <c r="O66" i="12"/>
  <c r="Q66" i="12"/>
  <c r="V66" i="12"/>
  <c r="G68" i="12"/>
  <c r="M68" i="12" s="1"/>
  <c r="M67" i="12" s="1"/>
  <c r="I68" i="12"/>
  <c r="I67" i="12" s="1"/>
  <c r="K68" i="12"/>
  <c r="O68" i="12"/>
  <c r="O67" i="12" s="1"/>
  <c r="Q68" i="12"/>
  <c r="Q67" i="12" s="1"/>
  <c r="V68" i="12"/>
  <c r="G69" i="12"/>
  <c r="M69" i="12" s="1"/>
  <c r="I69" i="12"/>
  <c r="K69" i="12"/>
  <c r="K67" i="12" s="1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3" i="12"/>
  <c r="M73" i="12" s="1"/>
  <c r="I73" i="12"/>
  <c r="I72" i="12" s="1"/>
  <c r="K73" i="12"/>
  <c r="K72" i="12" s="1"/>
  <c r="O73" i="12"/>
  <c r="Q73" i="12"/>
  <c r="Q72" i="12" s="1"/>
  <c r="V73" i="12"/>
  <c r="V72" i="12" s="1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O72" i="12" s="1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I83" i="12"/>
  <c r="Q83" i="12"/>
  <c r="G84" i="12"/>
  <c r="I84" i="12"/>
  <c r="K84" i="12"/>
  <c r="K83" i="12" s="1"/>
  <c r="M84" i="12"/>
  <c r="O84" i="12"/>
  <c r="Q84" i="12"/>
  <c r="V84" i="12"/>
  <c r="V83" i="12" s="1"/>
  <c r="G85" i="12"/>
  <c r="I85" i="12"/>
  <c r="K85" i="12"/>
  <c r="M85" i="12"/>
  <c r="O85" i="12"/>
  <c r="Q85" i="12"/>
  <c r="V85" i="12"/>
  <c r="G87" i="12"/>
  <c r="G83" i="12" s="1"/>
  <c r="I87" i="12"/>
  <c r="K87" i="12"/>
  <c r="O87" i="12"/>
  <c r="O83" i="12" s="1"/>
  <c r="Q87" i="12"/>
  <c r="V87" i="12"/>
  <c r="G89" i="12"/>
  <c r="I89" i="12"/>
  <c r="O89" i="12"/>
  <c r="Q89" i="12"/>
  <c r="G90" i="12"/>
  <c r="I90" i="12"/>
  <c r="K90" i="12"/>
  <c r="K89" i="12" s="1"/>
  <c r="M90" i="12"/>
  <c r="M89" i="12" s="1"/>
  <c r="O90" i="12"/>
  <c r="Q90" i="12"/>
  <c r="V90" i="12"/>
  <c r="V89" i="12" s="1"/>
  <c r="G92" i="12"/>
  <c r="G91" i="12" s="1"/>
  <c r="I92" i="12"/>
  <c r="I91" i="12" s="1"/>
  <c r="K92" i="12"/>
  <c r="O92" i="12"/>
  <c r="O91" i="12" s="1"/>
  <c r="Q92" i="12"/>
  <c r="Q91" i="12" s="1"/>
  <c r="V92" i="12"/>
  <c r="G98" i="12"/>
  <c r="M98" i="12" s="1"/>
  <c r="I98" i="12"/>
  <c r="K98" i="12"/>
  <c r="O98" i="12"/>
  <c r="Q98" i="12"/>
  <c r="V98" i="12"/>
  <c r="G104" i="12"/>
  <c r="I104" i="12"/>
  <c r="K104" i="12"/>
  <c r="K91" i="12" s="1"/>
  <c r="M104" i="12"/>
  <c r="O104" i="12"/>
  <c r="Q104" i="12"/>
  <c r="V104" i="12"/>
  <c r="V91" i="12" s="1"/>
  <c r="K110" i="12"/>
  <c r="V110" i="12"/>
  <c r="G111" i="12"/>
  <c r="G110" i="12" s="1"/>
  <c r="I111" i="12"/>
  <c r="I110" i="12" s="1"/>
  <c r="K111" i="12"/>
  <c r="O111" i="12"/>
  <c r="O110" i="12" s="1"/>
  <c r="Q111" i="12"/>
  <c r="Q110" i="12" s="1"/>
  <c r="V111" i="12"/>
  <c r="G112" i="12"/>
  <c r="I112" i="12"/>
  <c r="O112" i="12"/>
  <c r="Q112" i="12"/>
  <c r="G113" i="12"/>
  <c r="I113" i="12"/>
  <c r="K113" i="12"/>
  <c r="K112" i="12" s="1"/>
  <c r="M113" i="12"/>
  <c r="M112" i="12" s="1"/>
  <c r="O113" i="12"/>
  <c r="Q113" i="12"/>
  <c r="V113" i="12"/>
  <c r="V112" i="12" s="1"/>
  <c r="G115" i="12"/>
  <c r="G114" i="12" s="1"/>
  <c r="I115" i="12"/>
  <c r="I114" i="12" s="1"/>
  <c r="K115" i="12"/>
  <c r="O115" i="12"/>
  <c r="O114" i="12" s="1"/>
  <c r="Q115" i="12"/>
  <c r="Q114" i="12" s="1"/>
  <c r="V115" i="12"/>
  <c r="G116" i="12"/>
  <c r="M116" i="12" s="1"/>
  <c r="I116" i="12"/>
  <c r="K116" i="12"/>
  <c r="K114" i="12" s="1"/>
  <c r="O116" i="12"/>
  <c r="Q116" i="12"/>
  <c r="V116" i="12"/>
  <c r="V114" i="12" s="1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AE120" i="12"/>
  <c r="AF120" i="12"/>
  <c r="I20" i="1"/>
  <c r="I19" i="1"/>
  <c r="I18" i="1"/>
  <c r="I17" i="1"/>
  <c r="I16" i="1"/>
  <c r="I74" i="1"/>
  <c r="J73" i="1" s="1"/>
  <c r="F42" i="1"/>
  <c r="G23" i="1" s="1"/>
  <c r="G42" i="1"/>
  <c r="G25" i="1" s="1"/>
  <c r="H42" i="1"/>
  <c r="I42" i="1"/>
  <c r="J41" i="1" s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7" i="1" l="1"/>
  <c r="J65" i="1"/>
  <c r="J71" i="1"/>
  <c r="J52" i="1"/>
  <c r="J61" i="1"/>
  <c r="J69" i="1"/>
  <c r="J55" i="1"/>
  <c r="J63" i="1"/>
  <c r="J53" i="1"/>
  <c r="J59" i="1"/>
  <c r="J67" i="1"/>
  <c r="J54" i="1"/>
  <c r="J56" i="1"/>
  <c r="J58" i="1"/>
  <c r="J60" i="1"/>
  <c r="J62" i="1"/>
  <c r="J64" i="1"/>
  <c r="J66" i="1"/>
  <c r="J68" i="1"/>
  <c r="J70" i="1"/>
  <c r="J72" i="1"/>
  <c r="A27" i="1"/>
  <c r="M24" i="12"/>
  <c r="M72" i="12"/>
  <c r="M48" i="12"/>
  <c r="M34" i="12"/>
  <c r="M115" i="12"/>
  <c r="M114" i="12" s="1"/>
  <c r="M111" i="12"/>
  <c r="M110" i="12" s="1"/>
  <c r="M92" i="12"/>
  <c r="M91" i="12" s="1"/>
  <c r="G67" i="12"/>
  <c r="G59" i="12"/>
  <c r="G55" i="12"/>
  <c r="G31" i="12"/>
  <c r="G16" i="12"/>
  <c r="G72" i="12"/>
  <c r="G48" i="12"/>
  <c r="G24" i="12"/>
  <c r="M87" i="12"/>
  <c r="M83" i="12" s="1"/>
  <c r="M64" i="12"/>
  <c r="M61" i="12" s="1"/>
  <c r="I21" i="1"/>
  <c r="J40" i="1"/>
  <c r="J39" i="1"/>
  <c r="J42" i="1" s="1"/>
  <c r="J74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A1DD4D27-CF58-4F58-866E-4AA7E7078EE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0331DF-3923-44F2-BED6-2D081CFD0D3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<sst xmlns="http://schemas.openxmlformats.org/spreadsheetml/2006/main" count="835" uniqueCount="305">
  <si>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</si>
  <si>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</si>
  <si>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</si>
  <si>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</si>
  <si>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</si>
  <si>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</si>
  <si>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</si>
  <si>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</si>
  <si>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</si>
  <si>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</si>
  <si>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</si>
  <si>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</si>
  <si>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</si>
  <si>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</si>
  <si>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</si>
  <si>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</si>
  <si>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</si>
  <si>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</si>
  <si>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</si>
  <si>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</si>
  <si>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</si>
  <si>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</si>
  <si>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</si>
  <si>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</si>
  <si>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</si>
  <si>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</si>
  <si>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</si>
  <si>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</si>
  <si>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</si>
  <si>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</si>
  <si>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</si>
  <si>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</si>
  <si>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</si>
  <si>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</si>
  <si>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</si>
  <si>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</si>
  <si>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</si>
  <si>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</si>
  <si>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</si>
  <si>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</si>
  <si>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</si>
  <si>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</si>
  <si>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</si>
  <si>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</si>
  <si>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</si>
  <si>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14</t>
  </si>
  <si>
    <t>Podříčí 93/1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</si>
  <si>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</si>
  <si>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</si>
  <si>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</si>
  <si>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</si>
  <si>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</si>
  <si>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</si>
  <si>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</si>
  <si>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</si>
  <si>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</si>
  <si>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</si>
  <si>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</si>
  <si>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</si>
  <si>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</si>
  <si>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</si>
  <si>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</si>
  <si>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</si>
  <si>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</si>
  <si>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</si>
  <si>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</si>
  <si>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</si>
  <si>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</si>
  <si>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</si>
  <si>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</si>
  <si>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</si>
  <si>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</si>
  <si>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</si>
  <si>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</si>
  <si>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</si>
  <si>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</si>
  <si>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</si>
  <si>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</si>
  <si>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728</t>
  </si>
  <si>
    <t>Vzduchotechnika</t>
  </si>
  <si>
    <t>763</t>
  </si>
  <si>
    <t>Dřevostavby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</si>
  <si>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</si>
  <si>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</si>
  <si>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</si>
  <si>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</si>
  <si>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</si>
  <si>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</si>
  <si>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</si>
  <si>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</si>
  <si>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</si>
  <si>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</si>
  <si>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</si>
  <si>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</si>
  <si>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</si>
  <si>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</si>
  <si>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</si>
  <si>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</si>
  <si>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</si>
  <si>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</si>
  <si>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</si>
  <si>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</si>
  <si>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</si>
  <si>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</si>
  <si>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</si>
  <si>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</si>
  <si>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</si>
  <si>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</si>
  <si>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</si>
  <si>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</si>
  <si>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</si>
  <si>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</si>
  <si>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</si>
  <si>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</si>
  <si>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</si>
  <si>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</si>
  <si>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</si>
  <si>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</si>
  <si>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</si>
  <si>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</si>
  <si>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</si>
  <si>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</si>
  <si>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</si>
  <si>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</si>
  <si>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</si>
  <si>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</si>
  <si>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</si>
  <si>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</si>
  <si>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</si>
  <si>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</si>
  <si>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</si>
  <si>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311271175</t>
  </si>
  <si>
    <t>Obezdívka odpadního potrubí, podezdění sprchové vaničky</t>
  </si>
  <si>
    <t>soubor</t>
  </si>
  <si>
    <t>RTS 22/ II</t>
  </si>
  <si>
    <t>Indiv</t>
  </si>
  <si>
    <t>Práce</t>
  </si>
  <si>
    <t>Běžná</t>
  </si>
  <si>
    <t>POL1_</t>
  </si>
  <si>
    <t>342262641</t>
  </si>
  <si>
    <t>Předsazená stěna ( šachtová) s kovovou podkonstrukcí 2x opl. tl. 75mm CW 50  desky standard impreg.tl.12,5 mm</t>
  </si>
  <si>
    <t>m2</t>
  </si>
  <si>
    <t>342255024</t>
  </si>
  <si>
    <t>Zazdívka větrací mřížky v koupelně</t>
  </si>
  <si>
    <t>416021121</t>
  </si>
  <si>
    <t>Podhledy SDK, kovová.kce CD. 1x deska RB 12,5 mm</t>
  </si>
  <si>
    <t>RTS 22/ I</t>
  </si>
  <si>
    <t>7,71+19,19+4,89+2,93</t>
  </si>
  <si>
    <t>VV</t>
  </si>
  <si>
    <t>416021123</t>
  </si>
  <si>
    <t>Podhledy SDK, kovová.kce CD. 1x deska RBI 12,5 mm</t>
  </si>
  <si>
    <t>612421111</t>
  </si>
  <si>
    <t>Zapravení drážek rozvodů elektro, ZTI ve stěnách a stropech a podlahách</t>
  </si>
  <si>
    <t>- zazdívka větracího otvoru v koupelně, zapravení</t>
  </si>
  <si>
    <t>POP</t>
  </si>
  <si>
    <t>- zapravení drážek po elektroinstalacích a trubních rozvodech</t>
  </si>
  <si>
    <t>612421331</t>
  </si>
  <si>
    <t>Oprava vápen.omítek stěn do 30 % pl. - štukových s použitím suché maltové směsi vč. potažení spojů panelů sklotextilní síťovinou</t>
  </si>
  <si>
    <t>((1,78+4,33)*2+(4,48+4,33)*2+(2,5+1,45)*2+(2,55+1,15)*2+5,8+3,15+0,85+0,38+1,25+0,48+0,55+2,5+1,75)*2,55</t>
  </si>
  <si>
    <t>632411105</t>
  </si>
  <si>
    <t>Samonivelační stěrka tl.3 mm včetně penetrace podkladu</t>
  </si>
  <si>
    <t>642945111</t>
  </si>
  <si>
    <t>Osazení zárubní ocel. požár.1křídl. s obetonováním</t>
  </si>
  <si>
    <t>kus</t>
  </si>
  <si>
    <t>767646510</t>
  </si>
  <si>
    <t>Montáž dveří protipožárních jednokřídlových</t>
  </si>
  <si>
    <t>55330422</t>
  </si>
  <si>
    <t>Zárubeň ocelová požární   900x1970 levá</t>
  </si>
  <si>
    <t>SPCM</t>
  </si>
  <si>
    <t>Specifikace</t>
  </si>
  <si>
    <t>POL3_</t>
  </si>
  <si>
    <t>55345502</t>
  </si>
  <si>
    <t>Dveře požární 90x197 cm s kukátkem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</si>
  <si>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</si>
  <si>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</si>
  <si>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</si>
  <si>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</si>
  <si>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</si>
  <si>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965048515</t>
  </si>
  <si>
    <t>Broušení podlah (spojů podlahových desek) do tl. 5 mm</t>
  </si>
  <si>
    <t>968061125</t>
  </si>
  <si>
    <t>Vyvěšení dřevěných dveřních křídel pl. do 2 m2</t>
  </si>
  <si>
    <t>968072455</t>
  </si>
  <si>
    <t>Vybourání kovových dveřních zárubní pl. do 2 m2</t>
  </si>
  <si>
    <t>978059531</t>
  </si>
  <si>
    <t>Odsekání vnitřních obkladů a dlažeb</t>
  </si>
  <si>
    <t>koupelna : 8,5*1,4</t>
  </si>
  <si>
    <t>kuchyň : 0,8*2,5+3,9*1,4</t>
  </si>
  <si>
    <t>spíž : 6,8*0,1</t>
  </si>
  <si>
    <t>786   01</t>
  </si>
  <si>
    <t>Demontáž polic ve spíži, demontáž dřevěného obložení ve vstupu</t>
  </si>
  <si>
    <t>kompl</t>
  </si>
  <si>
    <t>Vlastní</t>
  </si>
  <si>
    <t>96   01</t>
  </si>
  <si>
    <t>Vybourání zařizovacích předmětů a rozvodů ZTI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</si>
  <si>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</si>
  <si>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</si>
  <si>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</si>
  <si>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</si>
  <si>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</si>
  <si>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</si>
  <si>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</si>
  <si>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713582115</t>
  </si>
  <si>
    <t>D+M revizní dvířka pod obklad 500x500 mm</t>
  </si>
  <si>
    <t>725017122</t>
  </si>
  <si>
    <t>D+M Umyvadlo se skříňkou 55 x 44 cm, sifon, baterie</t>
  </si>
  <si>
    <t xml:space="preserve">ks    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</si>
  <si>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</si>
  <si>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</si>
  <si>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</si>
  <si>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</si>
  <si>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</si>
  <si>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sprchová vanička litý mramor, sprchová zástěna posuvná, čiré sklo</t>
  </si>
  <si>
    <t>720   02</t>
  </si>
  <si>
    <t>Zdravotechnika (rozvody vody a kanalizace, pračkový ventil a sifon) úprava potrubí vodovodu v instalační šachtě</t>
  </si>
  <si>
    <t>727212176</t>
  </si>
  <si>
    <t>Dodání a montáž větrací mřížky PVC 200x200mm</t>
  </si>
  <si>
    <t>RTS 20/ I</t>
  </si>
  <si>
    <t>728414611</t>
  </si>
  <si>
    <t>D+M digestoře vestavěné včetně potrubí a zpětné klapky, napojení na stávající potrubí</t>
  </si>
  <si>
    <t>728611113</t>
  </si>
  <si>
    <t>D+M ventilátoru, napojení na potrubí v instlační šachtě, zpětná klapka</t>
  </si>
  <si>
    <t>763614132</t>
  </si>
  <si>
    <t>M.podlahy z desek do tl.18 mm, P+D, šroubované, lepené vč. dodávky desky OSB ECO 3N tl. 18 mm</t>
  </si>
  <si>
    <t>766670011</t>
  </si>
  <si>
    <t>D+M obložkové zárubně</t>
  </si>
  <si>
    <t>766812115</t>
  </si>
  <si>
    <t>D+M Montáž kuchyňské linky 1,75m x 1,9m vč. nerezového dřezu, sifon, dřezová baterie, horní skříňky, zadní obkladová deska, podlinkové osvětlení, plynový sprák a el. troubou</t>
  </si>
  <si>
    <t>766812840</t>
  </si>
  <si>
    <t>Demontáž kuchyňských linek do 2,4 m</t>
  </si>
  <si>
    <t>766661112R0</t>
  </si>
  <si>
    <t>D+M dveří 2/3 prosklené 800/1970 včetně kování a zámků</t>
  </si>
  <si>
    <t>766661112R01</t>
  </si>
  <si>
    <t>D+M dveří plných 600/1970 včetně kování a zámků</t>
  </si>
  <si>
    <t>771475014</t>
  </si>
  <si>
    <t>Obklad soklíků keram.rovných, tmel,výška 10 cm</t>
  </si>
  <si>
    <t>m</t>
  </si>
  <si>
    <t>771575111</t>
  </si>
  <si>
    <t>Montáž podlah keram.,hladké, tmel, 45x45 cm weberfor profiflex (lep),webercolor premium (sp), penetrace</t>
  </si>
  <si>
    <t>597642030</t>
  </si>
  <si>
    <t>sokl keramický 45*7,5</t>
  </si>
  <si>
    <t>59782030</t>
  </si>
  <si>
    <t>Dlaždice 45x45 cm</t>
  </si>
  <si>
    <t>775413021</t>
  </si>
  <si>
    <t>Montáž podlahové lišty</t>
  </si>
  <si>
    <t>775542021</t>
  </si>
  <si>
    <t>Podložka 1 mm pod vinylové podlahy</t>
  </si>
  <si>
    <t>776511820</t>
  </si>
  <si>
    <t>Odstranění PVC a koberců lepených s podložkou</t>
  </si>
  <si>
    <t>776521200</t>
  </si>
  <si>
    <t>Pokládka podlahové krytiny vinyl klik vč. podložky pouze položení - materiál ve specifikaci</t>
  </si>
  <si>
    <t>776981101</t>
  </si>
  <si>
    <t>Montáž přechodové, podlahové lišty samolepicí</t>
  </si>
  <si>
    <t>28342451</t>
  </si>
  <si>
    <t xml:space="preserve">Lišta soklová PVC pro vinyl </t>
  </si>
  <si>
    <t>44,8*1,1</t>
  </si>
  <si>
    <t>28410302</t>
  </si>
  <si>
    <t>Podlaha Vinyl klik 1280x192x4 mm lamela s dekorem dřeva</t>
  </si>
  <si>
    <t>41*1,1</t>
  </si>
  <si>
    <t>5537000111</t>
  </si>
  <si>
    <t>Lišta přechodová Al 30/A lepicí l=93 cm stříbro š 30 mm</t>
  </si>
  <si>
    <t>771101111</t>
  </si>
  <si>
    <t xml:space="preserve">Vyrovnání podkladů pod obklad </t>
  </si>
  <si>
    <t>781415016</t>
  </si>
  <si>
    <t>Montáž obkladů stěn, porovin.,tmel, nad 20x25 cm, penetrace</t>
  </si>
  <si>
    <t>15,8</t>
  </si>
  <si>
    <t>59761001</t>
  </si>
  <si>
    <t>Obkladačka 30x60 cm mat</t>
  </si>
  <si>
    <t>15,8*1,15</t>
  </si>
  <si>
    <t>783225100</t>
  </si>
  <si>
    <t>Nátěr syntetický kovových konstrukcí 2x + 1x email (zárubně, potrubí plynu, potrubí topení)</t>
  </si>
  <si>
    <t>784402801</t>
  </si>
  <si>
    <t>Odstranění malby oškrábáním v místnosti H do 3,8 m</t>
  </si>
  <si>
    <t>01 vstup : 12,22*2,6</t>
  </si>
  <si>
    <t>02 pokoj : 17,62*2,6</t>
  </si>
  <si>
    <t>03 koupelna : 8,5*1</t>
  </si>
  <si>
    <t>04 kuchyň+ obývací pokoj : 20,1*2,6</t>
  </si>
  <si>
    <t>05 spíž : 7,4*2,6</t>
  </si>
  <si>
    <t>784191201</t>
  </si>
  <si>
    <t>Penetrace podkladu hloubková Primalex 1x</t>
  </si>
  <si>
    <t>01 vstup : 12,22*2,6+7,71</t>
  </si>
  <si>
    <t>02 pokoj : 17,62*2,6+19,19</t>
  </si>
  <si>
    <t>03 koupelna : 8,5*1+3,3</t>
  </si>
  <si>
    <t>04 kuchyň+ obývací pokoj : 20,1*2,6+14,1</t>
  </si>
  <si>
    <t>05 spíž : 7,4*2,6+2,93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</si>
  <si>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</si>
  <si>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</si>
  <si>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</si>
  <si>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</si>
  <si>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</si>
  <si>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</si>
  <si>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</si>
  <si>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</si>
  <si>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</si>
  <si>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</si>
  <si>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</si>
  <si>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</si>
  <si>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979990105</t>
  </si>
  <si>
    <t xml:space="preserve">Poplatek za skládku suti 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</si>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</sst>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I52" sqref="I5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7" t="s">
        <v>24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5">
      <c r="A4" s="76">
        <v>939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3"/>
      <c r="E11" s="243"/>
      <c r="F11" s="243"/>
      <c r="G11" s="243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8"/>
      <c r="E12" s="218"/>
      <c r="F12" s="218"/>
      <c r="G12" s="218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5">
      <c r="A16" s="143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SUMIF(F52:F73,A16,I52:I73)+SUMIF(F52:F73,"PSU",I52:I73)</f>
        <v>0</v>
      </c>
      <c r="J16" s="209"/>
    </row>
    <row r="17" spans="1:10" ht="23.25" customHeight="1" x14ac:dyDescent="0.25">
      <c r="A17" s="143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SUMIF(F52:F73,A17,I52:I73)</f>
        <v>0</v>
      </c>
      <c r="J17" s="209"/>
    </row>
    <row r="18" spans="1:10" ht="23.25" customHeight="1" x14ac:dyDescent="0.25">
      <c r="A18" s="143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SUMIF(F52:F73,A18,I52:I73)</f>
        <v>0</v>
      </c>
      <c r="J18" s="209"/>
    </row>
    <row r="19" spans="1:10" ht="23.25" customHeight="1" x14ac:dyDescent="0.25">
      <c r="A19" s="143" t="s">
        <v>101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SUMIF(F52:F73,A19,I52:I73)</f>
        <v>0</v>
      </c>
      <c r="J19" s="209"/>
    </row>
    <row r="20" spans="1:10" ht="23.25" customHeight="1" x14ac:dyDescent="0.25">
      <c r="A20" s="143" t="s">
        <v>102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SUMIF(F52:F73,A20,I52:I73)</f>
        <v>0</v>
      </c>
      <c r="J20" s="209"/>
    </row>
    <row r="21" spans="1:10" ht="23.25" customHeight="1" x14ac:dyDescent="0.25">
      <c r="A21" s="2"/>
      <c r="B21" s="48" t="s">
        <v>31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I25*E25/100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3">
        <f>A27</f>
        <v>0</v>
      </c>
      <c r="H28" s="213"/>
      <c r="I28" s="213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37</v>
      </c>
      <c r="C29" s="121"/>
      <c r="D29" s="121"/>
      <c r="E29" s="121"/>
      <c r="F29" s="122"/>
      <c r="G29" s="212">
        <f>ZakladDPHSni+DPHSni+ZakladDPHZakl+DPHZakl+Zaokrouhleni</f>
        <v>0</v>
      </c>
      <c r="H29" s="212"/>
      <c r="I29" s="212"/>
      <c r="J29" s="123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51</v>
      </c>
      <c r="C39" s="198"/>
      <c r="D39" s="198"/>
      <c r="E39" s="198"/>
      <c r="F39" s="100">
        <f>'14 01 Pol'!AE120</f>
        <v>0</v>
      </c>
      <c r="G39" s="101">
        <f>'14 01 Pol'!AF120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5" t="s">
        <v>45</v>
      </c>
      <c r="C40" s="199" t="s">
        <v>46</v>
      </c>
      <c r="D40" s="199"/>
      <c r="E40" s="199"/>
      <c r="F40" s="106">
        <f>'14 01 Pol'!AE120</f>
        <v>0</v>
      </c>
      <c r="G40" s="107">
        <f>'14 01 Pol'!AF120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5">
      <c r="A41" s="88">
        <v>3</v>
      </c>
      <c r="B41" s="110" t="s">
        <v>43</v>
      </c>
      <c r="C41" s="198" t="s">
        <v>44</v>
      </c>
      <c r="D41" s="198"/>
      <c r="E41" s="198"/>
      <c r="F41" s="111">
        <f>'14 01 Pol'!AE120</f>
        <v>0</v>
      </c>
      <c r="G41" s="102">
        <f>'14 01 Pol'!AF120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5">
      <c r="A42" s="88"/>
      <c r="B42" s="200" t="s">
        <v>52</v>
      </c>
      <c r="C42" s="201"/>
      <c r="D42" s="201"/>
      <c r="E42" s="201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9" spans="1:10" ht="15.6" x14ac:dyDescent="0.3">
      <c r="B49" s="124" t="s">
        <v>54</v>
      </c>
    </row>
    <row r="51" spans="1:10" ht="25.5" customHeight="1" x14ac:dyDescent="0.25">
      <c r="A51" s="126"/>
      <c r="B51" s="129" t="s">
        <v>18</v>
      </c>
      <c r="C51" s="129" t="s">
        <v>6</v>
      </c>
      <c r="D51" s="130"/>
      <c r="E51" s="130"/>
      <c r="F51" s="131" t="s">
        <v>55</v>
      </c>
      <c r="G51" s="131"/>
      <c r="H51" s="131"/>
      <c r="I51" s="131" t="s">
        <v>31</v>
      </c>
      <c r="J51" s="131" t="s">
        <v>0</v>
      </c>
    </row>
    <row r="52" spans="1:10" ht="36.75" customHeight="1" x14ac:dyDescent="0.25">
      <c r="A52" s="127"/>
      <c r="B52" s="132" t="s">
        <v>56</v>
      </c>
      <c r="C52" s="196" t="s">
        <v>57</v>
      </c>
      <c r="D52" s="197"/>
      <c r="E52" s="197"/>
      <c r="F52" s="139" t="s">
        <v>26</v>
      </c>
      <c r="G52" s="140"/>
      <c r="H52" s="140"/>
      <c r="I52" s="140">
        <f>'14 01 Pol'!G8</f>
        <v>0</v>
      </c>
      <c r="J52" s="136" t="str">
        <f>IF(I74=0,"",I52/I74*100)</f>
        <v/>
      </c>
    </row>
    <row r="53" spans="1:10" ht="36.75" customHeight="1" x14ac:dyDescent="0.25">
      <c r="A53" s="127"/>
      <c r="B53" s="132" t="s">
        <v>58</v>
      </c>
      <c r="C53" s="196" t="s">
        <v>59</v>
      </c>
      <c r="D53" s="197"/>
      <c r="E53" s="197"/>
      <c r="F53" s="139" t="s">
        <v>26</v>
      </c>
      <c r="G53" s="140"/>
      <c r="H53" s="140"/>
      <c r="I53" s="140">
        <f>'14 01 Pol'!G12</f>
        <v>0</v>
      </c>
      <c r="J53" s="136" t="str">
        <f>IF(I74=0,"",I53/I74*100)</f>
        <v/>
      </c>
    </row>
    <row r="54" spans="1:10" ht="36.75" customHeight="1" x14ac:dyDescent="0.25">
      <c r="A54" s="127"/>
      <c r="B54" s="132" t="s">
        <v>60</v>
      </c>
      <c r="C54" s="196" t="s">
        <v>61</v>
      </c>
      <c r="D54" s="197"/>
      <c r="E54" s="197"/>
      <c r="F54" s="139" t="s">
        <v>26</v>
      </c>
      <c r="G54" s="140"/>
      <c r="H54" s="140"/>
      <c r="I54" s="140">
        <f>'14 01 Pol'!G16</f>
        <v>0</v>
      </c>
      <c r="J54" s="136" t="str">
        <f>IF(I74=0,"",I54/I74*100)</f>
        <v/>
      </c>
    </row>
    <row r="55" spans="1:10" ht="36.75" customHeight="1" x14ac:dyDescent="0.25">
      <c r="A55" s="127"/>
      <c r="B55" s="132" t="s">
        <v>62</v>
      </c>
      <c r="C55" s="196" t="s">
        <v>63</v>
      </c>
      <c r="D55" s="197"/>
      <c r="E55" s="197"/>
      <c r="F55" s="139" t="s">
        <v>26</v>
      </c>
      <c r="G55" s="140"/>
      <c r="H55" s="140"/>
      <c r="I55" s="140">
        <f>'14 01 Pol'!G22</f>
        <v>0</v>
      </c>
      <c r="J55" s="136" t="str">
        <f>IF(I74=0,"",I55/I74*100)</f>
        <v/>
      </c>
    </row>
    <row r="56" spans="1:10" ht="36.75" customHeight="1" x14ac:dyDescent="0.25">
      <c r="A56" s="127"/>
      <c r="B56" s="132" t="s">
        <v>64</v>
      </c>
      <c r="C56" s="196" t="s">
        <v>65</v>
      </c>
      <c r="D56" s="197"/>
      <c r="E56" s="197"/>
      <c r="F56" s="139" t="s">
        <v>26</v>
      </c>
      <c r="G56" s="140"/>
      <c r="H56" s="140"/>
      <c r="I56" s="140">
        <f>'14 01 Pol'!G24</f>
        <v>0</v>
      </c>
      <c r="J56" s="136" t="str">
        <f>IF(I74=0,"",I56/I74*100)</f>
        <v/>
      </c>
    </row>
    <row r="57" spans="1:10" ht="36.75" customHeight="1" x14ac:dyDescent="0.25">
      <c r="A57" s="127"/>
      <c r="B57" s="132" t="s">
        <v>66</v>
      </c>
      <c r="C57" s="196" t="s">
        <v>67</v>
      </c>
      <c r="D57" s="197"/>
      <c r="E57" s="197"/>
      <c r="F57" s="139" t="s">
        <v>26</v>
      </c>
      <c r="G57" s="140"/>
      <c r="H57" s="140"/>
      <c r="I57" s="140">
        <f>'14 01 Pol'!G29</f>
        <v>0</v>
      </c>
      <c r="J57" s="136" t="str">
        <f>IF(I74=0,"",I57/I74*100)</f>
        <v/>
      </c>
    </row>
    <row r="58" spans="1:10" ht="36.75" customHeight="1" x14ac:dyDescent="0.25">
      <c r="A58" s="127"/>
      <c r="B58" s="132" t="s">
        <v>68</v>
      </c>
      <c r="C58" s="196" t="s">
        <v>69</v>
      </c>
      <c r="D58" s="197"/>
      <c r="E58" s="197"/>
      <c r="F58" s="139" t="s">
        <v>26</v>
      </c>
      <c r="G58" s="140"/>
      <c r="H58" s="140"/>
      <c r="I58" s="140">
        <f>'14 01 Pol'!G31</f>
        <v>0</v>
      </c>
      <c r="J58" s="136" t="str">
        <f>IF(I74=0,"",I58/I74*100)</f>
        <v/>
      </c>
    </row>
    <row r="59" spans="1:10" ht="36.75" customHeight="1" x14ac:dyDescent="0.25">
      <c r="A59" s="127"/>
      <c r="B59" s="132" t="s">
        <v>70</v>
      </c>
      <c r="C59" s="196" t="s">
        <v>71</v>
      </c>
      <c r="D59" s="197"/>
      <c r="E59" s="197"/>
      <c r="F59" s="139" t="s">
        <v>26</v>
      </c>
      <c r="G59" s="140"/>
      <c r="H59" s="140"/>
      <c r="I59" s="140">
        <f>'14 01 Pol'!G34</f>
        <v>0</v>
      </c>
      <c r="J59" s="136" t="str">
        <f>IF(I74=0,"",I59/I74*100)</f>
        <v/>
      </c>
    </row>
    <row r="60" spans="1:10" ht="36.75" customHeight="1" x14ac:dyDescent="0.25">
      <c r="A60" s="127"/>
      <c r="B60" s="132" t="s">
        <v>72</v>
      </c>
      <c r="C60" s="196" t="s">
        <v>73</v>
      </c>
      <c r="D60" s="197"/>
      <c r="E60" s="197"/>
      <c r="F60" s="139" t="s">
        <v>26</v>
      </c>
      <c r="G60" s="140"/>
      <c r="H60" s="140"/>
      <c r="I60" s="140">
        <f>'14 01 Pol'!G44</f>
        <v>0</v>
      </c>
      <c r="J60" s="136" t="str">
        <f>IF(I74=0,"",I60/I74*100)</f>
        <v/>
      </c>
    </row>
    <row r="61" spans="1:10" ht="36.75" customHeight="1" x14ac:dyDescent="0.25">
      <c r="A61" s="127"/>
      <c r="B61" s="132" t="s">
        <v>74</v>
      </c>
      <c r="C61" s="196" t="s">
        <v>75</v>
      </c>
      <c r="D61" s="197"/>
      <c r="E61" s="197"/>
      <c r="F61" s="139" t="s">
        <v>27</v>
      </c>
      <c r="G61" s="140"/>
      <c r="H61" s="140"/>
      <c r="I61" s="140">
        <f>'14 01 Pol'!G46</f>
        <v>0</v>
      </c>
      <c r="J61" s="136" t="str">
        <f>IF(I74=0,"",I61/I74*100)</f>
        <v/>
      </c>
    </row>
    <row r="62" spans="1:10" ht="36.75" customHeight="1" x14ac:dyDescent="0.25">
      <c r="A62" s="127"/>
      <c r="B62" s="132" t="s">
        <v>76</v>
      </c>
      <c r="C62" s="196" t="s">
        <v>77</v>
      </c>
      <c r="D62" s="197"/>
      <c r="E62" s="197"/>
      <c r="F62" s="139" t="s">
        <v>27</v>
      </c>
      <c r="G62" s="140"/>
      <c r="H62" s="140"/>
      <c r="I62" s="140">
        <f>'14 01 Pol'!G48</f>
        <v>0</v>
      </c>
      <c r="J62" s="136" t="str">
        <f>IF(I74=0,"",I62/I74*100)</f>
        <v/>
      </c>
    </row>
    <row r="63" spans="1:10" ht="36.75" customHeight="1" x14ac:dyDescent="0.25">
      <c r="A63" s="127"/>
      <c r="B63" s="132" t="s">
        <v>78</v>
      </c>
      <c r="C63" s="196" t="s">
        <v>79</v>
      </c>
      <c r="D63" s="197"/>
      <c r="E63" s="197"/>
      <c r="F63" s="139" t="s">
        <v>27</v>
      </c>
      <c r="G63" s="140"/>
      <c r="H63" s="140"/>
      <c r="I63" s="140">
        <f>'14 01 Pol'!G55</f>
        <v>0</v>
      </c>
      <c r="J63" s="136" t="str">
        <f>IF(I74=0,"",I63/I74*100)</f>
        <v/>
      </c>
    </row>
    <row r="64" spans="1:10" ht="36.75" customHeight="1" x14ac:dyDescent="0.25">
      <c r="A64" s="127"/>
      <c r="B64" s="132" t="s">
        <v>80</v>
      </c>
      <c r="C64" s="196" t="s">
        <v>81</v>
      </c>
      <c r="D64" s="197"/>
      <c r="E64" s="197"/>
      <c r="F64" s="139" t="s">
        <v>27</v>
      </c>
      <c r="G64" s="140"/>
      <c r="H64" s="140"/>
      <c r="I64" s="140">
        <f>'14 01 Pol'!G59</f>
        <v>0</v>
      </c>
      <c r="J64" s="136" t="str">
        <f>IF(I74=0,"",I64/I74*100)</f>
        <v/>
      </c>
    </row>
    <row r="65" spans="1:10" ht="36.75" customHeight="1" x14ac:dyDescent="0.25">
      <c r="A65" s="127"/>
      <c r="B65" s="132" t="s">
        <v>82</v>
      </c>
      <c r="C65" s="196" t="s">
        <v>83</v>
      </c>
      <c r="D65" s="197"/>
      <c r="E65" s="197"/>
      <c r="F65" s="139" t="s">
        <v>27</v>
      </c>
      <c r="G65" s="140"/>
      <c r="H65" s="140"/>
      <c r="I65" s="140">
        <f>'14 01 Pol'!G61</f>
        <v>0</v>
      </c>
      <c r="J65" s="136" t="str">
        <f>IF(I74=0,"",I65/I74*100)</f>
        <v/>
      </c>
    </row>
    <row r="66" spans="1:10" ht="36.75" customHeight="1" x14ac:dyDescent="0.25">
      <c r="A66" s="127"/>
      <c r="B66" s="132" t="s">
        <v>84</v>
      </c>
      <c r="C66" s="196" t="s">
        <v>85</v>
      </c>
      <c r="D66" s="197"/>
      <c r="E66" s="197"/>
      <c r="F66" s="139" t="s">
        <v>27</v>
      </c>
      <c r="G66" s="140"/>
      <c r="H66" s="140"/>
      <c r="I66" s="140">
        <f>'14 01 Pol'!G67</f>
        <v>0</v>
      </c>
      <c r="J66" s="136" t="str">
        <f>IF(I74=0,"",I66/I74*100)</f>
        <v/>
      </c>
    </row>
    <row r="67" spans="1:10" ht="36.75" customHeight="1" x14ac:dyDescent="0.25">
      <c r="A67" s="127"/>
      <c r="B67" s="132" t="s">
        <v>86</v>
      </c>
      <c r="C67" s="196" t="s">
        <v>87</v>
      </c>
      <c r="D67" s="197"/>
      <c r="E67" s="197"/>
      <c r="F67" s="139" t="s">
        <v>27</v>
      </c>
      <c r="G67" s="140"/>
      <c r="H67" s="140"/>
      <c r="I67" s="140">
        <f>'14 01 Pol'!G72</f>
        <v>0</v>
      </c>
      <c r="J67" s="136" t="str">
        <f>IF(I74=0,"",I67/I74*100)</f>
        <v/>
      </c>
    </row>
    <row r="68" spans="1:10" ht="36.75" customHeight="1" x14ac:dyDescent="0.25">
      <c r="A68" s="127"/>
      <c r="B68" s="132" t="s">
        <v>88</v>
      </c>
      <c r="C68" s="196" t="s">
        <v>89</v>
      </c>
      <c r="D68" s="197"/>
      <c r="E68" s="197"/>
      <c r="F68" s="139" t="s">
        <v>27</v>
      </c>
      <c r="G68" s="140"/>
      <c r="H68" s="140"/>
      <c r="I68" s="140">
        <f>'14 01 Pol'!G83</f>
        <v>0</v>
      </c>
      <c r="J68" s="136" t="str">
        <f>IF(I74=0,"",I68/I74*100)</f>
        <v/>
      </c>
    </row>
    <row r="69" spans="1:10" ht="36.75" customHeight="1" x14ac:dyDescent="0.25">
      <c r="A69" s="127"/>
      <c r="B69" s="132" t="s">
        <v>90</v>
      </c>
      <c r="C69" s="196" t="s">
        <v>91</v>
      </c>
      <c r="D69" s="197"/>
      <c r="E69" s="197"/>
      <c r="F69" s="139" t="s">
        <v>27</v>
      </c>
      <c r="G69" s="140"/>
      <c r="H69" s="140"/>
      <c r="I69" s="140">
        <f>'14 01 Pol'!G89</f>
        <v>0</v>
      </c>
      <c r="J69" s="136" t="str">
        <f>IF(I74=0,"",I69/I74*100)</f>
        <v/>
      </c>
    </row>
    <row r="70" spans="1:10" ht="36.75" customHeight="1" x14ac:dyDescent="0.25">
      <c r="A70" s="127"/>
      <c r="B70" s="132" t="s">
        <v>92</v>
      </c>
      <c r="C70" s="196" t="s">
        <v>93</v>
      </c>
      <c r="D70" s="197"/>
      <c r="E70" s="197"/>
      <c r="F70" s="139" t="s">
        <v>27</v>
      </c>
      <c r="G70" s="140"/>
      <c r="H70" s="140"/>
      <c r="I70" s="140">
        <f>'14 01 Pol'!G91</f>
        <v>0</v>
      </c>
      <c r="J70" s="136" t="str">
        <f>IF(I74=0,"",I70/I74*100)</f>
        <v/>
      </c>
    </row>
    <row r="71" spans="1:10" ht="36.75" customHeight="1" x14ac:dyDescent="0.25">
      <c r="A71" s="127"/>
      <c r="B71" s="132" t="s">
        <v>94</v>
      </c>
      <c r="C71" s="196" t="s">
        <v>95</v>
      </c>
      <c r="D71" s="197"/>
      <c r="E71" s="197"/>
      <c r="F71" s="139" t="s">
        <v>27</v>
      </c>
      <c r="G71" s="140"/>
      <c r="H71" s="140"/>
      <c r="I71" s="140">
        <f>'14 01 Pol'!G110</f>
        <v>0</v>
      </c>
      <c r="J71" s="136" t="str">
        <f>IF(I74=0,"",I71/I74*100)</f>
        <v/>
      </c>
    </row>
    <row r="72" spans="1:10" ht="36.75" customHeight="1" x14ac:dyDescent="0.25">
      <c r="A72" s="127"/>
      <c r="B72" s="132" t="s">
        <v>96</v>
      </c>
      <c r="C72" s="196" t="s">
        <v>97</v>
      </c>
      <c r="D72" s="197"/>
      <c r="E72" s="197"/>
      <c r="F72" s="139" t="s">
        <v>28</v>
      </c>
      <c r="G72" s="140"/>
      <c r="H72" s="140"/>
      <c r="I72" s="140">
        <f>'14 01 Pol'!G112</f>
        <v>0</v>
      </c>
      <c r="J72" s="136" t="str">
        <f>IF(I74=0,"",I72/I74*100)</f>
        <v/>
      </c>
    </row>
    <row r="73" spans="1:10" ht="36.75" customHeight="1" x14ac:dyDescent="0.25">
      <c r="A73" s="127"/>
      <c r="B73" s="132" t="s">
        <v>98</v>
      </c>
      <c r="C73" s="196" t="s">
        <v>99</v>
      </c>
      <c r="D73" s="197"/>
      <c r="E73" s="197"/>
      <c r="F73" s="139" t="s">
        <v>100</v>
      </c>
      <c r="G73" s="140"/>
      <c r="H73" s="140"/>
      <c r="I73" s="140">
        <f>'14 01 Pol'!G114</f>
        <v>0</v>
      </c>
      <c r="J73" s="136" t="str">
        <f>IF(I74=0,"",I73/I74*100)</f>
        <v/>
      </c>
    </row>
    <row r="74" spans="1:10" ht="25.5" customHeight="1" x14ac:dyDescent="0.25">
      <c r="A74" s="128"/>
      <c r="B74" s="133" t="s">
        <v>1</v>
      </c>
      <c r="C74" s="134"/>
      <c r="D74" s="135"/>
      <c r="E74" s="135"/>
      <c r="F74" s="141"/>
      <c r="G74" s="142"/>
      <c r="H74" s="142"/>
      <c r="I74" s="142">
        <f>SUM(I52:I73)</f>
        <v>0</v>
      </c>
      <c r="J74" s="137">
        <f>SUM(J52:J73)</f>
        <v>0</v>
      </c>
    </row>
    <row r="75" spans="1:10" x14ac:dyDescent="0.25">
      <c r="F75" s="87"/>
      <c r="G75" s="87"/>
      <c r="H75" s="87"/>
      <c r="I75" s="87"/>
      <c r="J75" s="138"/>
    </row>
    <row r="76" spans="1:10" x14ac:dyDescent="0.25">
      <c r="F76" s="87"/>
      <c r="G76" s="87"/>
      <c r="H76" s="87"/>
      <c r="I76" s="87"/>
      <c r="J76" s="138"/>
    </row>
    <row r="77" spans="1:10" x14ac:dyDescent="0.25">
      <c r="F77" s="87"/>
      <c r="G77" s="87"/>
      <c r="H77" s="87"/>
      <c r="I77" s="87"/>
      <c r="J77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73:E73"/>
    <mergeCell ref="C68:E68"/>
    <mergeCell ref="C69:E69"/>
    <mergeCell ref="C70:E70"/>
    <mergeCell ref="C71:E71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7" t="s">
        <v>7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50" t="s">
        <v>8</v>
      </c>
      <c r="B2" s="49"/>
      <c r="C2" s="249"/>
      <c r="D2" s="249"/>
      <c r="E2" s="249"/>
      <c r="F2" s="249"/>
      <c r="G2" s="250"/>
    </row>
    <row r="3" spans="1:7" ht="24.9" customHeight="1" x14ac:dyDescent="0.25">
      <c r="A3" s="50" t="s">
        <v>9</v>
      </c>
      <c r="B3" s="49"/>
      <c r="C3" s="249"/>
      <c r="D3" s="249"/>
      <c r="E3" s="249"/>
      <c r="F3" s="249"/>
      <c r="G3" s="250"/>
    </row>
    <row r="4" spans="1:7" ht="24.9" customHeight="1" x14ac:dyDescent="0.25">
      <c r="A4" s="50" t="s">
        <v>10</v>
      </c>
      <c r="B4" s="49"/>
      <c r="C4" s="249"/>
      <c r="D4" s="249"/>
      <c r="E4" s="249"/>
      <c r="F4" s="249"/>
      <c r="G4" s="25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58396-DFB0-4122-9775-4C2D227580E7}">
  <sheetPr>
    <outlinePr summaryBelow="0"/>
  </sheetPr>
  <dimension ref="A1:BH5000"/>
  <sheetViews>
    <sheetView workbookViewId="0">
      <pane ySplit="7" topLeftCell="A65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25" customWidth="1"/>
    <col min="3" max="3" width="38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51" t="s">
        <v>7</v>
      </c>
      <c r="B1" s="251"/>
      <c r="C1" s="251"/>
      <c r="D1" s="251"/>
      <c r="E1" s="251"/>
      <c r="F1" s="251"/>
      <c r="G1" s="251"/>
      <c r="AG1" t="s">
        <v>103</v>
      </c>
    </row>
    <row r="2" spans="1:60" ht="25.05" customHeight="1" x14ac:dyDescent="0.25">
      <c r="A2" s="144" t="s">
        <v>8</v>
      </c>
      <c r="B2" s="49" t="s">
        <v>49</v>
      </c>
      <c r="C2" s="252" t="s">
        <v>50</v>
      </c>
      <c r="D2" s="253"/>
      <c r="E2" s="253"/>
      <c r="F2" s="253"/>
      <c r="G2" s="254"/>
      <c r="AG2" t="s">
        <v>104</v>
      </c>
    </row>
    <row r="3" spans="1:60" ht="25.05" customHeight="1" x14ac:dyDescent="0.25">
      <c r="A3" s="144" t="s">
        <v>9</v>
      </c>
      <c r="B3" s="49" t="s">
        <v>45</v>
      </c>
      <c r="C3" s="252" t="s">
        <v>46</v>
      </c>
      <c r="D3" s="253"/>
      <c r="E3" s="253"/>
      <c r="F3" s="253"/>
      <c r="G3" s="254"/>
      <c r="AC3" s="125" t="s">
        <v>104</v>
      </c>
      <c r="AG3" t="s">
        <v>105</v>
      </c>
    </row>
    <row r="4" spans="1:60" ht="25.05" customHeight="1" x14ac:dyDescent="0.25">
      <c r="A4" s="145" t="s">
        <v>10</v>
      </c>
      <c r="B4" s="146" t="s">
        <v>43</v>
      </c>
      <c r="C4" s="255" t="s">
        <v>44</v>
      </c>
      <c r="D4" s="256"/>
      <c r="E4" s="256"/>
      <c r="F4" s="256"/>
      <c r="G4" s="257"/>
      <c r="AG4" t="s">
        <v>106</v>
      </c>
    </row>
    <row r="5" spans="1:60" x14ac:dyDescent="0.25">
      <c r="D5" s="10"/>
    </row>
    <row r="6" spans="1:60" ht="39.6" x14ac:dyDescent="0.25">
      <c r="A6" s="148" t="s">
        <v>107</v>
      </c>
      <c r="B6" s="150" t="s">
        <v>108</v>
      </c>
      <c r="C6" s="150" t="s">
        <v>109</v>
      </c>
      <c r="D6" s="149" t="s">
        <v>110</v>
      </c>
      <c r="E6" s="148" t="s">
        <v>111</v>
      </c>
      <c r="F6" s="147" t="s">
        <v>112</v>
      </c>
      <c r="G6" s="148" t="s">
        <v>31</v>
      </c>
      <c r="H6" s="151" t="s">
        <v>32</v>
      </c>
      <c r="I6" s="151" t="s">
        <v>113</v>
      </c>
      <c r="J6" s="151" t="s">
        <v>33</v>
      </c>
      <c r="K6" s="151" t="s">
        <v>114</v>
      </c>
      <c r="L6" s="151" t="s">
        <v>115</v>
      </c>
      <c r="M6" s="151" t="s">
        <v>116</v>
      </c>
      <c r="N6" s="151" t="s">
        <v>117</v>
      </c>
      <c r="O6" s="151" t="s">
        <v>118</v>
      </c>
      <c r="P6" s="151" t="s">
        <v>119</v>
      </c>
      <c r="Q6" s="151" t="s">
        <v>120</v>
      </c>
      <c r="R6" s="151" t="s">
        <v>121</v>
      </c>
      <c r="S6" s="151" t="s">
        <v>122</v>
      </c>
      <c r="T6" s="151" t="s">
        <v>123</v>
      </c>
      <c r="U6" s="151" t="s">
        <v>124</v>
      </c>
      <c r="V6" s="151" t="s">
        <v>125</v>
      </c>
      <c r="W6" s="151" t="s">
        <v>126</v>
      </c>
      <c r="X6" s="151" t="s">
        <v>127</v>
      </c>
      <c r="Y6" s="151" t="s">
        <v>128</v>
      </c>
    </row>
    <row r="7" spans="1:60" hidden="1" x14ac:dyDescent="0.25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5">
      <c r="A8" s="168" t="s">
        <v>129</v>
      </c>
      <c r="B8" s="169" t="s">
        <v>56</v>
      </c>
      <c r="C8" s="188" t="s">
        <v>57</v>
      </c>
      <c r="D8" s="170"/>
      <c r="E8" s="171"/>
      <c r="F8" s="172"/>
      <c r="G8" s="173">
        <f>SUMIF(AG9:AG11,"&lt;&gt;NOR",G9:G11)</f>
        <v>0</v>
      </c>
      <c r="H8" s="167"/>
      <c r="I8" s="167">
        <f>SUM(I9:I11)</f>
        <v>0</v>
      </c>
      <c r="J8" s="167"/>
      <c r="K8" s="167">
        <f>SUM(K9:K11)</f>
        <v>0</v>
      </c>
      <c r="L8" s="167"/>
      <c r="M8" s="167">
        <f>SUM(M9:M11)</f>
        <v>0</v>
      </c>
      <c r="N8" s="166"/>
      <c r="O8" s="166">
        <f>SUM(O9:O11)</f>
        <v>0.27</v>
      </c>
      <c r="P8" s="166"/>
      <c r="Q8" s="166">
        <f>SUM(Q9:Q11)</f>
        <v>0</v>
      </c>
      <c r="R8" s="167"/>
      <c r="S8" s="167"/>
      <c r="T8" s="167"/>
      <c r="U8" s="167"/>
      <c r="V8" s="167">
        <f>SUM(V9:V11)</f>
        <v>3.4699999999999998</v>
      </c>
      <c r="W8" s="167"/>
      <c r="X8" s="167"/>
      <c r="Y8" s="167"/>
      <c r="AG8" t="s">
        <v>130</v>
      </c>
    </row>
    <row r="9" spans="1:60" ht="20.399999999999999" outlineLevel="1" x14ac:dyDescent="0.25">
      <c r="A9" s="181">
        <v>1</v>
      </c>
      <c r="B9" s="182" t="s">
        <v>131</v>
      </c>
      <c r="C9" s="189" t="s">
        <v>132</v>
      </c>
      <c r="D9" s="183" t="s">
        <v>133</v>
      </c>
      <c r="E9" s="184">
        <v>1</v>
      </c>
      <c r="F9" s="185"/>
      <c r="G9" s="186">
        <f>ROUND(E9*F9,2)</f>
        <v>0</v>
      </c>
      <c r="H9" s="163"/>
      <c r="I9" s="162">
        <f>ROUND(E9*H9,2)</f>
        <v>0</v>
      </c>
      <c r="J9" s="163"/>
      <c r="K9" s="162">
        <f>ROUND(E9*J9,2)</f>
        <v>0</v>
      </c>
      <c r="L9" s="162">
        <v>15</v>
      </c>
      <c r="M9" s="162">
        <f>G9*(1+L9/100)</f>
        <v>0</v>
      </c>
      <c r="N9" s="161">
        <v>0.17230000000000001</v>
      </c>
      <c r="O9" s="161">
        <f>ROUND(E9*N9,2)</f>
        <v>0.17</v>
      </c>
      <c r="P9" s="161">
        <v>0</v>
      </c>
      <c r="Q9" s="161">
        <f>ROUND(E9*P9,2)</f>
        <v>0</v>
      </c>
      <c r="R9" s="162"/>
      <c r="S9" s="162" t="s">
        <v>134</v>
      </c>
      <c r="T9" s="162" t="s">
        <v>135</v>
      </c>
      <c r="U9" s="162">
        <v>0.58499999999999996</v>
      </c>
      <c r="V9" s="162">
        <f>ROUND(E9*U9,2)</f>
        <v>0.59</v>
      </c>
      <c r="W9" s="162"/>
      <c r="X9" s="162" t="s">
        <v>136</v>
      </c>
      <c r="Y9" s="162" t="s">
        <v>137</v>
      </c>
      <c r="Z9" s="152"/>
      <c r="AA9" s="152"/>
      <c r="AB9" s="152"/>
      <c r="AC9" s="152"/>
      <c r="AD9" s="152"/>
      <c r="AE9" s="152"/>
      <c r="AF9" s="152"/>
      <c r="AG9" s="152" t="s">
        <v>138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30.6" outlineLevel="1" x14ac:dyDescent="0.25">
      <c r="A10" s="181">
        <v>2</v>
      </c>
      <c r="B10" s="182" t="s">
        <v>139</v>
      </c>
      <c r="C10" s="189" t="s">
        <v>140</v>
      </c>
      <c r="D10" s="183" t="s">
        <v>141</v>
      </c>
      <c r="E10" s="184">
        <v>2.21</v>
      </c>
      <c r="F10" s="185"/>
      <c r="G10" s="186">
        <f>ROUND(E10*F10,2)</f>
        <v>0</v>
      </c>
      <c r="H10" s="163"/>
      <c r="I10" s="162">
        <f>ROUND(E10*H10,2)</f>
        <v>0</v>
      </c>
      <c r="J10" s="163"/>
      <c r="K10" s="162">
        <f>ROUND(E10*J10,2)</f>
        <v>0</v>
      </c>
      <c r="L10" s="162">
        <v>15</v>
      </c>
      <c r="M10" s="162">
        <f>G10*(1+L10/100)</f>
        <v>0</v>
      </c>
      <c r="N10" s="161">
        <v>1.5350000000000001E-2</v>
      </c>
      <c r="O10" s="161">
        <f>ROUND(E10*N10,2)</f>
        <v>0.03</v>
      </c>
      <c r="P10" s="161">
        <v>0</v>
      </c>
      <c r="Q10" s="161">
        <f>ROUND(E10*P10,2)</f>
        <v>0</v>
      </c>
      <c r="R10" s="162"/>
      <c r="S10" s="162" t="s">
        <v>134</v>
      </c>
      <c r="T10" s="162" t="s">
        <v>134</v>
      </c>
      <c r="U10" s="162">
        <v>1.0629999999999999</v>
      </c>
      <c r="V10" s="162">
        <f>ROUND(E10*U10,2)</f>
        <v>2.35</v>
      </c>
      <c r="W10" s="162"/>
      <c r="X10" s="162" t="s">
        <v>136</v>
      </c>
      <c r="Y10" s="162" t="s">
        <v>137</v>
      </c>
      <c r="Z10" s="152"/>
      <c r="AA10" s="152"/>
      <c r="AB10" s="152"/>
      <c r="AC10" s="152"/>
      <c r="AD10" s="152"/>
      <c r="AE10" s="152"/>
      <c r="AF10" s="152"/>
      <c r="AG10" s="152" t="s">
        <v>138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81">
        <v>3</v>
      </c>
      <c r="B11" s="182" t="s">
        <v>142</v>
      </c>
      <c r="C11" s="189" t="s">
        <v>143</v>
      </c>
      <c r="D11" s="183" t="s">
        <v>133</v>
      </c>
      <c r="E11" s="184">
        <v>1</v>
      </c>
      <c r="F11" s="185"/>
      <c r="G11" s="186">
        <f>ROUND(E11*F11,2)</f>
        <v>0</v>
      </c>
      <c r="H11" s="163"/>
      <c r="I11" s="162">
        <f>ROUND(E11*H11,2)</f>
        <v>0</v>
      </c>
      <c r="J11" s="163"/>
      <c r="K11" s="162">
        <f>ROUND(E11*J11,2)</f>
        <v>0</v>
      </c>
      <c r="L11" s="162">
        <v>15</v>
      </c>
      <c r="M11" s="162">
        <f>G11*(1+L11/100)</f>
        <v>0</v>
      </c>
      <c r="N11" s="161">
        <v>7.4709999999999999E-2</v>
      </c>
      <c r="O11" s="161">
        <f>ROUND(E11*N11,2)</f>
        <v>7.0000000000000007E-2</v>
      </c>
      <c r="P11" s="161">
        <v>0</v>
      </c>
      <c r="Q11" s="161">
        <f>ROUND(E11*P11,2)</f>
        <v>0</v>
      </c>
      <c r="R11" s="162"/>
      <c r="S11" s="162" t="s">
        <v>134</v>
      </c>
      <c r="T11" s="162" t="s">
        <v>135</v>
      </c>
      <c r="U11" s="162">
        <v>0.52915000000000001</v>
      </c>
      <c r="V11" s="162">
        <f>ROUND(E11*U11,2)</f>
        <v>0.53</v>
      </c>
      <c r="W11" s="162"/>
      <c r="X11" s="162" t="s">
        <v>136</v>
      </c>
      <c r="Y11" s="162" t="s">
        <v>137</v>
      </c>
      <c r="Z11" s="152"/>
      <c r="AA11" s="152"/>
      <c r="AB11" s="152"/>
      <c r="AC11" s="152"/>
      <c r="AD11" s="152"/>
      <c r="AE11" s="152"/>
      <c r="AF11" s="152"/>
      <c r="AG11" s="152" t="s">
        <v>138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5">
      <c r="A12" s="168" t="s">
        <v>129</v>
      </c>
      <c r="B12" s="169" t="s">
        <v>58</v>
      </c>
      <c r="C12" s="188" t="s">
        <v>59</v>
      </c>
      <c r="D12" s="170"/>
      <c r="E12" s="171"/>
      <c r="F12" s="172"/>
      <c r="G12" s="173">
        <f>SUMIF(AG13:AG15,"&lt;&gt;NOR",G13:G15)</f>
        <v>0</v>
      </c>
      <c r="H12" s="167"/>
      <c r="I12" s="167">
        <f>SUM(I13:I15)</f>
        <v>0</v>
      </c>
      <c r="J12" s="167"/>
      <c r="K12" s="167">
        <f>SUM(K13:K15)</f>
        <v>0</v>
      </c>
      <c r="L12" s="167"/>
      <c r="M12" s="167">
        <f>SUM(M13:M15)</f>
        <v>0</v>
      </c>
      <c r="N12" s="166"/>
      <c r="O12" s="166">
        <f>SUM(O13:O15)</f>
        <v>0.44999999999999996</v>
      </c>
      <c r="P12" s="166"/>
      <c r="Q12" s="166">
        <f>SUM(Q13:Q15)</f>
        <v>0</v>
      </c>
      <c r="R12" s="167"/>
      <c r="S12" s="167"/>
      <c r="T12" s="167"/>
      <c r="U12" s="167"/>
      <c r="V12" s="167">
        <f>SUM(V13:V15)</f>
        <v>36.119999999999997</v>
      </c>
      <c r="W12" s="167"/>
      <c r="X12" s="167"/>
      <c r="Y12" s="167"/>
      <c r="AG12" t="s">
        <v>130</v>
      </c>
    </row>
    <row r="13" spans="1:60" outlineLevel="1" x14ac:dyDescent="0.25">
      <c r="A13" s="175">
        <v>4</v>
      </c>
      <c r="B13" s="176" t="s">
        <v>144</v>
      </c>
      <c r="C13" s="190" t="s">
        <v>145</v>
      </c>
      <c r="D13" s="177" t="s">
        <v>141</v>
      </c>
      <c r="E13" s="178">
        <v>34.72</v>
      </c>
      <c r="F13" s="179"/>
      <c r="G13" s="180">
        <f>ROUND(E13*F13,2)</f>
        <v>0</v>
      </c>
      <c r="H13" s="163"/>
      <c r="I13" s="162">
        <f>ROUND(E13*H13,2)</f>
        <v>0</v>
      </c>
      <c r="J13" s="163"/>
      <c r="K13" s="162">
        <f>ROUND(E13*J13,2)</f>
        <v>0</v>
      </c>
      <c r="L13" s="162">
        <v>15</v>
      </c>
      <c r="M13" s="162">
        <f>G13*(1+L13/100)</f>
        <v>0</v>
      </c>
      <c r="N13" s="161">
        <v>1.1900000000000001E-2</v>
      </c>
      <c r="O13" s="161">
        <f>ROUND(E13*N13,2)</f>
        <v>0.41</v>
      </c>
      <c r="P13" s="161">
        <v>0</v>
      </c>
      <c r="Q13" s="161">
        <f>ROUND(E13*P13,2)</f>
        <v>0</v>
      </c>
      <c r="R13" s="162"/>
      <c r="S13" s="162" t="s">
        <v>134</v>
      </c>
      <c r="T13" s="162" t="s">
        <v>146</v>
      </c>
      <c r="U13" s="162">
        <v>0.95</v>
      </c>
      <c r="V13" s="162">
        <f>ROUND(E13*U13,2)</f>
        <v>32.979999999999997</v>
      </c>
      <c r="W13" s="162"/>
      <c r="X13" s="162" t="s">
        <v>136</v>
      </c>
      <c r="Y13" s="162" t="s">
        <v>137</v>
      </c>
      <c r="Z13" s="152"/>
      <c r="AA13" s="152"/>
      <c r="AB13" s="152"/>
      <c r="AC13" s="152"/>
      <c r="AD13" s="152"/>
      <c r="AE13" s="152"/>
      <c r="AF13" s="152"/>
      <c r="AG13" s="152" t="s">
        <v>138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2" x14ac:dyDescent="0.25">
      <c r="A14" s="159"/>
      <c r="B14" s="160"/>
      <c r="C14" s="191" t="s">
        <v>147</v>
      </c>
      <c r="D14" s="164"/>
      <c r="E14" s="165">
        <v>34.72</v>
      </c>
      <c r="F14" s="162"/>
      <c r="G14" s="16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148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5">
      <c r="A15" s="181">
        <v>5</v>
      </c>
      <c r="B15" s="182" t="s">
        <v>149</v>
      </c>
      <c r="C15" s="189" t="s">
        <v>150</v>
      </c>
      <c r="D15" s="183" t="s">
        <v>141</v>
      </c>
      <c r="E15" s="184">
        <v>3.3</v>
      </c>
      <c r="F15" s="185"/>
      <c r="G15" s="186">
        <f>ROUND(E15*F15,2)</f>
        <v>0</v>
      </c>
      <c r="H15" s="163"/>
      <c r="I15" s="162">
        <f>ROUND(E15*H15,2)</f>
        <v>0</v>
      </c>
      <c r="J15" s="163"/>
      <c r="K15" s="162">
        <f>ROUND(E15*J15,2)</f>
        <v>0</v>
      </c>
      <c r="L15" s="162">
        <v>15</v>
      </c>
      <c r="M15" s="162">
        <f>G15*(1+L15/100)</f>
        <v>0</v>
      </c>
      <c r="N15" s="161">
        <v>1.201E-2</v>
      </c>
      <c r="O15" s="161">
        <f>ROUND(E15*N15,2)</f>
        <v>0.04</v>
      </c>
      <c r="P15" s="161">
        <v>0</v>
      </c>
      <c r="Q15" s="161">
        <f>ROUND(E15*P15,2)</f>
        <v>0</v>
      </c>
      <c r="R15" s="162"/>
      <c r="S15" s="162" t="s">
        <v>134</v>
      </c>
      <c r="T15" s="162" t="s">
        <v>146</v>
      </c>
      <c r="U15" s="162">
        <v>0.95</v>
      </c>
      <c r="V15" s="162">
        <f>ROUND(E15*U15,2)</f>
        <v>3.14</v>
      </c>
      <c r="W15" s="162"/>
      <c r="X15" s="162" t="s">
        <v>136</v>
      </c>
      <c r="Y15" s="162" t="s">
        <v>137</v>
      </c>
      <c r="Z15" s="152"/>
      <c r="AA15" s="152"/>
      <c r="AB15" s="152"/>
      <c r="AC15" s="152"/>
      <c r="AD15" s="152"/>
      <c r="AE15" s="152"/>
      <c r="AF15" s="152"/>
      <c r="AG15" s="152" t="s">
        <v>138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5">
      <c r="A16" s="168" t="s">
        <v>129</v>
      </c>
      <c r="B16" s="169" t="s">
        <v>60</v>
      </c>
      <c r="C16" s="188" t="s">
        <v>61</v>
      </c>
      <c r="D16" s="170"/>
      <c r="E16" s="171"/>
      <c r="F16" s="172"/>
      <c r="G16" s="173">
        <f>SUMIF(AG17:AG21,"&lt;&gt;NOR",G17:G21)</f>
        <v>0</v>
      </c>
      <c r="H16" s="167"/>
      <c r="I16" s="167">
        <f>SUM(I17:I21)</f>
        <v>0</v>
      </c>
      <c r="J16" s="167"/>
      <c r="K16" s="167">
        <f>SUM(K17:K21)</f>
        <v>0</v>
      </c>
      <c r="L16" s="167"/>
      <c r="M16" s="167">
        <f>SUM(M17:M21)</f>
        <v>0</v>
      </c>
      <c r="N16" s="166"/>
      <c r="O16" s="166">
        <f>SUM(O17:O21)</f>
        <v>1.64</v>
      </c>
      <c r="P16" s="166"/>
      <c r="Q16" s="166">
        <f>SUM(Q17:Q21)</f>
        <v>0</v>
      </c>
      <c r="R16" s="167"/>
      <c r="S16" s="167"/>
      <c r="T16" s="167"/>
      <c r="U16" s="167"/>
      <c r="V16" s="167">
        <f>SUM(V17:V21)</f>
        <v>53.18</v>
      </c>
      <c r="W16" s="167"/>
      <c r="X16" s="167"/>
      <c r="Y16" s="167"/>
      <c r="AG16" t="s">
        <v>130</v>
      </c>
    </row>
    <row r="17" spans="1:60" ht="20.399999999999999" outlineLevel="1" x14ac:dyDescent="0.25">
      <c r="A17" s="175">
        <v>6</v>
      </c>
      <c r="B17" s="176" t="s">
        <v>151</v>
      </c>
      <c r="C17" s="190" t="s">
        <v>152</v>
      </c>
      <c r="D17" s="177" t="s">
        <v>133</v>
      </c>
      <c r="E17" s="178">
        <v>1</v>
      </c>
      <c r="F17" s="179"/>
      <c r="G17" s="180">
        <f>ROUND(E17*F17,2)</f>
        <v>0</v>
      </c>
      <c r="H17" s="163"/>
      <c r="I17" s="162">
        <f>ROUND(E17*H17,2)</f>
        <v>0</v>
      </c>
      <c r="J17" s="163"/>
      <c r="K17" s="162">
        <f>ROUND(E17*J17,2)</f>
        <v>0</v>
      </c>
      <c r="L17" s="162">
        <v>15</v>
      </c>
      <c r="M17" s="162">
        <f>G17*(1+L17/100)</f>
        <v>0</v>
      </c>
      <c r="N17" s="161">
        <v>2.66E-3</v>
      </c>
      <c r="O17" s="161">
        <f>ROUND(E17*N17,2)</f>
        <v>0</v>
      </c>
      <c r="P17" s="161">
        <v>0</v>
      </c>
      <c r="Q17" s="161">
        <f>ROUND(E17*P17,2)</f>
        <v>0</v>
      </c>
      <c r="R17" s="162"/>
      <c r="S17" s="162" t="s">
        <v>134</v>
      </c>
      <c r="T17" s="162" t="s">
        <v>135</v>
      </c>
      <c r="U17" s="162">
        <v>4.795E-2</v>
      </c>
      <c r="V17" s="162">
        <f>ROUND(E17*U17,2)</f>
        <v>0.05</v>
      </c>
      <c r="W17" s="162"/>
      <c r="X17" s="162" t="s">
        <v>136</v>
      </c>
      <c r="Y17" s="162" t="s">
        <v>137</v>
      </c>
      <c r="Z17" s="152"/>
      <c r="AA17" s="152"/>
      <c r="AB17" s="152"/>
      <c r="AC17" s="152"/>
      <c r="AD17" s="152"/>
      <c r="AE17" s="152"/>
      <c r="AF17" s="152"/>
      <c r="AG17" s="152" t="s">
        <v>138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2" x14ac:dyDescent="0.25">
      <c r="A18" s="159"/>
      <c r="B18" s="160"/>
      <c r="C18" s="272" t="s">
        <v>153</v>
      </c>
      <c r="D18" s="273"/>
      <c r="E18" s="273"/>
      <c r="F18" s="273"/>
      <c r="G18" s="273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154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3" x14ac:dyDescent="0.25">
      <c r="A19" s="159"/>
      <c r="B19" s="160"/>
      <c r="C19" s="274" t="s">
        <v>155</v>
      </c>
      <c r="D19" s="275"/>
      <c r="E19" s="275"/>
      <c r="F19" s="275"/>
      <c r="G19" s="275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2"/>
      <c r="AA19" s="152"/>
      <c r="AB19" s="152"/>
      <c r="AC19" s="152"/>
      <c r="AD19" s="152"/>
      <c r="AE19" s="152"/>
      <c r="AF19" s="152"/>
      <c r="AG19" s="152" t="s">
        <v>154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30.6" outlineLevel="1" x14ac:dyDescent="0.25">
      <c r="A20" s="175">
        <v>7</v>
      </c>
      <c r="B20" s="176" t="s">
        <v>156</v>
      </c>
      <c r="C20" s="190" t="s">
        <v>157</v>
      </c>
      <c r="D20" s="177" t="s">
        <v>141</v>
      </c>
      <c r="E20" s="178">
        <v>157.7175</v>
      </c>
      <c r="F20" s="179"/>
      <c r="G20" s="180">
        <f>ROUND(E20*F20,2)</f>
        <v>0</v>
      </c>
      <c r="H20" s="163"/>
      <c r="I20" s="162">
        <f>ROUND(E20*H20,2)</f>
        <v>0</v>
      </c>
      <c r="J20" s="163"/>
      <c r="K20" s="162">
        <f>ROUND(E20*J20,2)</f>
        <v>0</v>
      </c>
      <c r="L20" s="162">
        <v>15</v>
      </c>
      <c r="M20" s="162">
        <f>G20*(1+L20/100)</f>
        <v>0</v>
      </c>
      <c r="N20" s="161">
        <v>1.038E-2</v>
      </c>
      <c r="O20" s="161">
        <f>ROUND(E20*N20,2)</f>
        <v>1.64</v>
      </c>
      <c r="P20" s="161">
        <v>0</v>
      </c>
      <c r="Q20" s="161">
        <f>ROUND(E20*P20,2)</f>
        <v>0</v>
      </c>
      <c r="R20" s="162"/>
      <c r="S20" s="162" t="s">
        <v>134</v>
      </c>
      <c r="T20" s="162" t="s">
        <v>134</v>
      </c>
      <c r="U20" s="162">
        <v>0.33688000000000001</v>
      </c>
      <c r="V20" s="162">
        <f>ROUND(E20*U20,2)</f>
        <v>53.13</v>
      </c>
      <c r="W20" s="162"/>
      <c r="X20" s="162" t="s">
        <v>136</v>
      </c>
      <c r="Y20" s="162" t="s">
        <v>137</v>
      </c>
      <c r="Z20" s="152"/>
      <c r="AA20" s="152"/>
      <c r="AB20" s="152"/>
      <c r="AC20" s="152"/>
      <c r="AD20" s="152"/>
      <c r="AE20" s="152"/>
      <c r="AF20" s="152"/>
      <c r="AG20" s="152" t="s">
        <v>138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0.399999999999999" outlineLevel="2" x14ac:dyDescent="0.25">
      <c r="A21" s="159"/>
      <c r="B21" s="160"/>
      <c r="C21" s="191" t="s">
        <v>158</v>
      </c>
      <c r="D21" s="164"/>
      <c r="E21" s="165">
        <v>157.7175</v>
      </c>
      <c r="F21" s="162"/>
      <c r="G21" s="162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52"/>
      <c r="AA21" s="152"/>
      <c r="AB21" s="152"/>
      <c r="AC21" s="152"/>
      <c r="AD21" s="152"/>
      <c r="AE21" s="152"/>
      <c r="AF21" s="152"/>
      <c r="AG21" s="152" t="s">
        <v>148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5">
      <c r="A22" s="168" t="s">
        <v>129</v>
      </c>
      <c r="B22" s="169" t="s">
        <v>62</v>
      </c>
      <c r="C22" s="188" t="s">
        <v>63</v>
      </c>
      <c r="D22" s="170"/>
      <c r="E22" s="171"/>
      <c r="F22" s="172"/>
      <c r="G22" s="173">
        <f>SUMIF(AG23:AG23,"&lt;&gt;NOR",G23:G23)</f>
        <v>0</v>
      </c>
      <c r="H22" s="167"/>
      <c r="I22" s="167">
        <f>SUM(I23:I23)</f>
        <v>0</v>
      </c>
      <c r="J22" s="167"/>
      <c r="K22" s="167">
        <f>SUM(K23:K23)</f>
        <v>0</v>
      </c>
      <c r="L22" s="167"/>
      <c r="M22" s="167">
        <f>SUM(M23:M23)</f>
        <v>0</v>
      </c>
      <c r="N22" s="166"/>
      <c r="O22" s="166">
        <f>SUM(O23:O23)</f>
        <v>0.06</v>
      </c>
      <c r="P22" s="166"/>
      <c r="Q22" s="166">
        <f>SUM(Q23:Q23)</f>
        <v>0</v>
      </c>
      <c r="R22" s="167"/>
      <c r="S22" s="167"/>
      <c r="T22" s="167"/>
      <c r="U22" s="167"/>
      <c r="V22" s="167">
        <f>SUM(V23:V23)</f>
        <v>1.61</v>
      </c>
      <c r="W22" s="167"/>
      <c r="X22" s="167"/>
      <c r="Y22" s="167"/>
      <c r="AG22" t="s">
        <v>130</v>
      </c>
    </row>
    <row r="23" spans="1:60" outlineLevel="1" x14ac:dyDescent="0.25">
      <c r="A23" s="181">
        <v>8</v>
      </c>
      <c r="B23" s="182" t="s">
        <v>159</v>
      </c>
      <c r="C23" s="189" t="s">
        <v>160</v>
      </c>
      <c r="D23" s="183" t="s">
        <v>141</v>
      </c>
      <c r="E23" s="184">
        <v>6.23</v>
      </c>
      <c r="F23" s="185"/>
      <c r="G23" s="186">
        <f>ROUND(E23*F23,2)</f>
        <v>0</v>
      </c>
      <c r="H23" s="163"/>
      <c r="I23" s="162">
        <f>ROUND(E23*H23,2)</f>
        <v>0</v>
      </c>
      <c r="J23" s="163"/>
      <c r="K23" s="162">
        <f>ROUND(E23*J23,2)</f>
        <v>0</v>
      </c>
      <c r="L23" s="162">
        <v>15</v>
      </c>
      <c r="M23" s="162">
        <f>G23*(1+L23/100)</f>
        <v>0</v>
      </c>
      <c r="N23" s="161">
        <v>8.9200000000000008E-3</v>
      </c>
      <c r="O23" s="161">
        <f>ROUND(E23*N23,2)</f>
        <v>0.06</v>
      </c>
      <c r="P23" s="161">
        <v>0</v>
      </c>
      <c r="Q23" s="161">
        <f>ROUND(E23*P23,2)</f>
        <v>0</v>
      </c>
      <c r="R23" s="162"/>
      <c r="S23" s="162" t="s">
        <v>134</v>
      </c>
      <c r="T23" s="162" t="s">
        <v>146</v>
      </c>
      <c r="U23" s="162">
        <v>0.25800000000000001</v>
      </c>
      <c r="V23" s="162">
        <f>ROUND(E23*U23,2)</f>
        <v>1.61</v>
      </c>
      <c r="W23" s="162"/>
      <c r="X23" s="162" t="s">
        <v>136</v>
      </c>
      <c r="Y23" s="162" t="s">
        <v>137</v>
      </c>
      <c r="Z23" s="152"/>
      <c r="AA23" s="152"/>
      <c r="AB23" s="152"/>
      <c r="AC23" s="152"/>
      <c r="AD23" s="152"/>
      <c r="AE23" s="152"/>
      <c r="AF23" s="152"/>
      <c r="AG23" s="152" t="s">
        <v>138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x14ac:dyDescent="0.25">
      <c r="A24" s="168" t="s">
        <v>129</v>
      </c>
      <c r="B24" s="169" t="s">
        <v>64</v>
      </c>
      <c r="C24" s="188" t="s">
        <v>65</v>
      </c>
      <c r="D24" s="170"/>
      <c r="E24" s="171"/>
      <c r="F24" s="172"/>
      <c r="G24" s="173">
        <f>SUMIF(AG25:AG28,"&lt;&gt;NOR",G25:G28)</f>
        <v>0</v>
      </c>
      <c r="H24" s="167"/>
      <c r="I24" s="167">
        <f>SUM(I25:I28)</f>
        <v>0</v>
      </c>
      <c r="J24" s="167"/>
      <c r="K24" s="167">
        <f>SUM(K25:K28)</f>
        <v>0</v>
      </c>
      <c r="L24" s="167"/>
      <c r="M24" s="167">
        <f>SUM(M25:M28)</f>
        <v>0</v>
      </c>
      <c r="N24" s="166"/>
      <c r="O24" s="166">
        <f>SUM(O25:O28)</f>
        <v>0.57000000000000006</v>
      </c>
      <c r="P24" s="166"/>
      <c r="Q24" s="166">
        <f>SUM(Q25:Q28)</f>
        <v>0</v>
      </c>
      <c r="R24" s="167"/>
      <c r="S24" s="167"/>
      <c r="T24" s="167"/>
      <c r="U24" s="167"/>
      <c r="V24" s="167">
        <f>SUM(V25:V28)</f>
        <v>12.64</v>
      </c>
      <c r="W24" s="167"/>
      <c r="X24" s="167"/>
      <c r="Y24" s="167"/>
      <c r="AG24" t="s">
        <v>130</v>
      </c>
    </row>
    <row r="25" spans="1:60" outlineLevel="1" x14ac:dyDescent="0.25">
      <c r="A25" s="181">
        <v>9</v>
      </c>
      <c r="B25" s="182" t="s">
        <v>161</v>
      </c>
      <c r="C25" s="189" t="s">
        <v>162</v>
      </c>
      <c r="D25" s="183" t="s">
        <v>163</v>
      </c>
      <c r="E25" s="184">
        <v>1</v>
      </c>
      <c r="F25" s="185"/>
      <c r="G25" s="186">
        <f>ROUND(E25*F25,2)</f>
        <v>0</v>
      </c>
      <c r="H25" s="163"/>
      <c r="I25" s="162">
        <f>ROUND(E25*H25,2)</f>
        <v>0</v>
      </c>
      <c r="J25" s="163"/>
      <c r="K25" s="162">
        <f>ROUND(E25*J25,2)</f>
        <v>0</v>
      </c>
      <c r="L25" s="162">
        <v>15</v>
      </c>
      <c r="M25" s="162">
        <f>G25*(1+L25/100)</f>
        <v>0</v>
      </c>
      <c r="N25" s="161">
        <v>0.49075000000000002</v>
      </c>
      <c r="O25" s="161">
        <f>ROUND(E25*N25,2)</f>
        <v>0.49</v>
      </c>
      <c r="P25" s="161">
        <v>0</v>
      </c>
      <c r="Q25" s="161">
        <f>ROUND(E25*P25,2)</f>
        <v>0</v>
      </c>
      <c r="R25" s="162"/>
      <c r="S25" s="162" t="s">
        <v>134</v>
      </c>
      <c r="T25" s="162" t="s">
        <v>146</v>
      </c>
      <c r="U25" s="162">
        <v>8.82</v>
      </c>
      <c r="V25" s="162">
        <f>ROUND(E25*U25,2)</f>
        <v>8.82</v>
      </c>
      <c r="W25" s="162"/>
      <c r="X25" s="162" t="s">
        <v>136</v>
      </c>
      <c r="Y25" s="162" t="s">
        <v>137</v>
      </c>
      <c r="Z25" s="152"/>
      <c r="AA25" s="152"/>
      <c r="AB25" s="152"/>
      <c r="AC25" s="152"/>
      <c r="AD25" s="152"/>
      <c r="AE25" s="152"/>
      <c r="AF25" s="152"/>
      <c r="AG25" s="152" t="s">
        <v>138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81">
        <v>10</v>
      </c>
      <c r="B26" s="182" t="s">
        <v>164</v>
      </c>
      <c r="C26" s="189" t="s">
        <v>165</v>
      </c>
      <c r="D26" s="183" t="s">
        <v>163</v>
      </c>
      <c r="E26" s="184">
        <v>1</v>
      </c>
      <c r="F26" s="185"/>
      <c r="G26" s="186">
        <f>ROUND(E26*F26,2)</f>
        <v>0</v>
      </c>
      <c r="H26" s="163"/>
      <c r="I26" s="162">
        <f>ROUND(E26*H26,2)</f>
        <v>0</v>
      </c>
      <c r="J26" s="163"/>
      <c r="K26" s="162">
        <f>ROUND(E26*J26,2)</f>
        <v>0</v>
      </c>
      <c r="L26" s="162">
        <v>15</v>
      </c>
      <c r="M26" s="162">
        <f>G26*(1+L26/100)</f>
        <v>0</v>
      </c>
      <c r="N26" s="161">
        <v>4.2999999999999999E-4</v>
      </c>
      <c r="O26" s="161">
        <f>ROUND(E26*N26,2)</f>
        <v>0</v>
      </c>
      <c r="P26" s="161">
        <v>0</v>
      </c>
      <c r="Q26" s="161">
        <f>ROUND(E26*P26,2)</f>
        <v>0</v>
      </c>
      <c r="R26" s="162"/>
      <c r="S26" s="162" t="s">
        <v>134</v>
      </c>
      <c r="T26" s="162" t="s">
        <v>146</v>
      </c>
      <c r="U26" s="162">
        <v>3.82</v>
      </c>
      <c r="V26" s="162">
        <f>ROUND(E26*U26,2)</f>
        <v>3.82</v>
      </c>
      <c r="W26" s="162"/>
      <c r="X26" s="162" t="s">
        <v>136</v>
      </c>
      <c r="Y26" s="162" t="s">
        <v>137</v>
      </c>
      <c r="Z26" s="152"/>
      <c r="AA26" s="152"/>
      <c r="AB26" s="152"/>
      <c r="AC26" s="152"/>
      <c r="AD26" s="152"/>
      <c r="AE26" s="152"/>
      <c r="AF26" s="152"/>
      <c r="AG26" s="152" t="s">
        <v>138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81">
        <v>11</v>
      </c>
      <c r="B27" s="182" t="s">
        <v>166</v>
      </c>
      <c r="C27" s="189" t="s">
        <v>167</v>
      </c>
      <c r="D27" s="183" t="s">
        <v>163</v>
      </c>
      <c r="E27" s="184">
        <v>1</v>
      </c>
      <c r="F27" s="185"/>
      <c r="G27" s="186">
        <f>ROUND(E27*F27,2)</f>
        <v>0</v>
      </c>
      <c r="H27" s="163"/>
      <c r="I27" s="162">
        <f>ROUND(E27*H27,2)</f>
        <v>0</v>
      </c>
      <c r="J27" s="163"/>
      <c r="K27" s="162">
        <f>ROUND(E27*J27,2)</f>
        <v>0</v>
      </c>
      <c r="L27" s="162">
        <v>15</v>
      </c>
      <c r="M27" s="162">
        <f>G27*(1+L27/100)</f>
        <v>0</v>
      </c>
      <c r="N27" s="161">
        <v>1.474E-2</v>
      </c>
      <c r="O27" s="161">
        <f>ROUND(E27*N27,2)</f>
        <v>0.01</v>
      </c>
      <c r="P27" s="161">
        <v>0</v>
      </c>
      <c r="Q27" s="161">
        <f>ROUND(E27*P27,2)</f>
        <v>0</v>
      </c>
      <c r="R27" s="162" t="s">
        <v>168</v>
      </c>
      <c r="S27" s="162" t="s">
        <v>134</v>
      </c>
      <c r="T27" s="162" t="s">
        <v>146</v>
      </c>
      <c r="U27" s="162">
        <v>0</v>
      </c>
      <c r="V27" s="162">
        <f>ROUND(E27*U27,2)</f>
        <v>0</v>
      </c>
      <c r="W27" s="162"/>
      <c r="X27" s="162" t="s">
        <v>169</v>
      </c>
      <c r="Y27" s="162" t="s">
        <v>137</v>
      </c>
      <c r="Z27" s="152"/>
      <c r="AA27" s="152"/>
      <c r="AB27" s="152"/>
      <c r="AC27" s="152"/>
      <c r="AD27" s="152"/>
      <c r="AE27" s="152"/>
      <c r="AF27" s="152"/>
      <c r="AG27" s="152" t="s">
        <v>170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81">
        <v>12</v>
      </c>
      <c r="B28" s="182" t="s">
        <v>171</v>
      </c>
      <c r="C28" s="189" t="s">
        <v>172</v>
      </c>
      <c r="D28" s="183" t="s">
        <v>163</v>
      </c>
      <c r="E28" s="184">
        <v>1</v>
      </c>
      <c r="F28" s="185"/>
      <c r="G28" s="186">
        <f>ROUND(E28*F28,2)</f>
        <v>0</v>
      </c>
      <c r="H28" s="163"/>
      <c r="I28" s="162">
        <f>ROUND(E28*H28,2)</f>
        <v>0</v>
      </c>
      <c r="J28" s="163"/>
      <c r="K28" s="162">
        <f>ROUND(E28*J28,2)</f>
        <v>0</v>
      </c>
      <c r="L28" s="162">
        <v>15</v>
      </c>
      <c r="M28" s="162">
        <f>G28*(1+L28/100)</f>
        <v>0</v>
      </c>
      <c r="N28" s="161">
        <v>7.0999999999999994E-2</v>
      </c>
      <c r="O28" s="161">
        <f>ROUND(E28*N28,2)</f>
        <v>7.0000000000000007E-2</v>
      </c>
      <c r="P28" s="161">
        <v>0</v>
      </c>
      <c r="Q28" s="161">
        <f>ROUND(E28*P28,2)</f>
        <v>0</v>
      </c>
      <c r="R28" s="162" t="s">
        <v>168</v>
      </c>
      <c r="S28" s="162" t="s">
        <v>134</v>
      </c>
      <c r="T28" s="162" t="s">
        <v>146</v>
      </c>
      <c r="U28" s="162">
        <v>0</v>
      </c>
      <c r="V28" s="162">
        <f>ROUND(E28*U28,2)</f>
        <v>0</v>
      </c>
      <c r="W28" s="162"/>
      <c r="X28" s="162" t="s">
        <v>169</v>
      </c>
      <c r="Y28" s="162" t="s">
        <v>137</v>
      </c>
      <c r="Z28" s="152"/>
      <c r="AA28" s="152"/>
      <c r="AB28" s="152"/>
      <c r="AC28" s="152"/>
      <c r="AD28" s="152"/>
      <c r="AE28" s="152"/>
      <c r="AF28" s="152"/>
      <c r="AG28" s="152" t="s">
        <v>170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5">
      <c r="A29" s="168" t="s">
        <v>129</v>
      </c>
      <c r="B29" s="169" t="s">
        <v>66</v>
      </c>
      <c r="C29" s="188" t="s">
        <v>67</v>
      </c>
      <c r="D29" s="170"/>
      <c r="E29" s="171"/>
      <c r="F29" s="172"/>
      <c r="G29" s="173">
        <f>SUMIF(AG30:AG30,"&lt;&gt;NOR",G30:G30)</f>
        <v>0</v>
      </c>
      <c r="H29" s="167"/>
      <c r="I29" s="167">
        <f>SUM(I30:I30)</f>
        <v>0</v>
      </c>
      <c r="J29" s="167"/>
      <c r="K29" s="167">
        <f>SUM(K30:K30)</f>
        <v>0</v>
      </c>
      <c r="L29" s="167"/>
      <c r="M29" s="167">
        <f>SUM(M30:M30)</f>
        <v>0</v>
      </c>
      <c r="N29" s="166"/>
      <c r="O29" s="166">
        <f>SUM(O30:O30)</f>
        <v>0.06</v>
      </c>
      <c r="P29" s="166"/>
      <c r="Q29" s="166">
        <f>SUM(Q30:Q30)</f>
        <v>0</v>
      </c>
      <c r="R29" s="167"/>
      <c r="S29" s="167"/>
      <c r="T29" s="167"/>
      <c r="U29" s="167"/>
      <c r="V29" s="167">
        <f>SUM(V30:V30)</f>
        <v>8.36</v>
      </c>
      <c r="W29" s="167"/>
      <c r="X29" s="167"/>
      <c r="Y29" s="167"/>
      <c r="AG29" t="s">
        <v>130</v>
      </c>
    </row>
    <row r="30" spans="1:60" outlineLevel="1" x14ac:dyDescent="0.25">
      <c r="A30" s="181">
        <v>13</v>
      </c>
      <c r="B30" s="182" t="s">
        <v>173</v>
      </c>
      <c r="C30" s="189" t="s">
        <v>174</v>
      </c>
      <c r="D30" s="183" t="s">
        <v>141</v>
      </c>
      <c r="E30" s="184">
        <v>47.23</v>
      </c>
      <c r="F30" s="185"/>
      <c r="G30" s="186">
        <f>ROUND(E30*F30,2)</f>
        <v>0</v>
      </c>
      <c r="H30" s="163"/>
      <c r="I30" s="162">
        <f>ROUND(E30*H30,2)</f>
        <v>0</v>
      </c>
      <c r="J30" s="163"/>
      <c r="K30" s="162">
        <f>ROUND(E30*J30,2)</f>
        <v>0</v>
      </c>
      <c r="L30" s="162">
        <v>15</v>
      </c>
      <c r="M30" s="162">
        <f>G30*(1+L30/100)</f>
        <v>0</v>
      </c>
      <c r="N30" s="161">
        <v>1.2099999999999999E-3</v>
      </c>
      <c r="O30" s="161">
        <f>ROUND(E30*N30,2)</f>
        <v>0.06</v>
      </c>
      <c r="P30" s="161">
        <v>0</v>
      </c>
      <c r="Q30" s="161">
        <f>ROUND(E30*P30,2)</f>
        <v>0</v>
      </c>
      <c r="R30" s="162"/>
      <c r="S30" s="162" t="s">
        <v>134</v>
      </c>
      <c r="T30" s="162" t="s">
        <v>146</v>
      </c>
      <c r="U30" s="162">
        <v>0.17699999999999999</v>
      </c>
      <c r="V30" s="162">
        <f>ROUND(E30*U30,2)</f>
        <v>8.36</v>
      </c>
      <c r="W30" s="162"/>
      <c r="X30" s="162" t="s">
        <v>136</v>
      </c>
      <c r="Y30" s="162" t="s">
        <v>137</v>
      </c>
      <c r="Z30" s="152"/>
      <c r="AA30" s="152"/>
      <c r="AB30" s="152"/>
      <c r="AC30" s="152"/>
      <c r="AD30" s="152"/>
      <c r="AE30" s="152"/>
      <c r="AF30" s="152"/>
      <c r="AG30" s="152" t="s">
        <v>138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6.4" x14ac:dyDescent="0.25">
      <c r="A31" s="168" t="s">
        <v>129</v>
      </c>
      <c r="B31" s="169" t="s">
        <v>68</v>
      </c>
      <c r="C31" s="188" t="s">
        <v>69</v>
      </c>
      <c r="D31" s="170"/>
      <c r="E31" s="171"/>
      <c r="F31" s="172"/>
      <c r="G31" s="173">
        <f>SUMIF(AG32:AG33,"&lt;&gt;NOR",G32:G33)</f>
        <v>0</v>
      </c>
      <c r="H31" s="167"/>
      <c r="I31" s="167">
        <f>SUM(I32:I33)</f>
        <v>0</v>
      </c>
      <c r="J31" s="167"/>
      <c r="K31" s="167">
        <f>SUM(K32:K33)</f>
        <v>0</v>
      </c>
      <c r="L31" s="167"/>
      <c r="M31" s="167">
        <f>SUM(M32:M33)</f>
        <v>0</v>
      </c>
      <c r="N31" s="166"/>
      <c r="O31" s="166">
        <f>SUM(O32:O33)</f>
        <v>0</v>
      </c>
      <c r="P31" s="166"/>
      <c r="Q31" s="166">
        <f>SUM(Q32:Q33)</f>
        <v>0</v>
      </c>
      <c r="R31" s="167"/>
      <c r="S31" s="167"/>
      <c r="T31" s="167"/>
      <c r="U31" s="167"/>
      <c r="V31" s="167">
        <f>SUM(V32:V33)</f>
        <v>16.72</v>
      </c>
      <c r="W31" s="167"/>
      <c r="X31" s="167"/>
      <c r="Y31" s="167"/>
      <c r="AG31" t="s">
        <v>130</v>
      </c>
    </row>
    <row r="32" spans="1:60" outlineLevel="1" x14ac:dyDescent="0.25">
      <c r="A32" s="175">
        <v>14</v>
      </c>
      <c r="B32" s="176" t="s">
        <v>175</v>
      </c>
      <c r="C32" s="190" t="s">
        <v>176</v>
      </c>
      <c r="D32" s="177" t="s">
        <v>141</v>
      </c>
      <c r="E32" s="178">
        <v>47.23</v>
      </c>
      <c r="F32" s="179"/>
      <c r="G32" s="180">
        <f>ROUND(E32*F32,2)</f>
        <v>0</v>
      </c>
      <c r="H32" s="163"/>
      <c r="I32" s="162">
        <f>ROUND(E32*H32,2)</f>
        <v>0</v>
      </c>
      <c r="J32" s="163"/>
      <c r="K32" s="162">
        <f>ROUND(E32*J32,2)</f>
        <v>0</v>
      </c>
      <c r="L32" s="162">
        <v>15</v>
      </c>
      <c r="M32" s="162">
        <f>G32*(1+L32/100)</f>
        <v>0</v>
      </c>
      <c r="N32" s="161">
        <v>4.0000000000000003E-5</v>
      </c>
      <c r="O32" s="161">
        <f>ROUND(E32*N32,2)</f>
        <v>0</v>
      </c>
      <c r="P32" s="161">
        <v>0</v>
      </c>
      <c r="Q32" s="161">
        <f>ROUND(E32*P32,2)</f>
        <v>0</v>
      </c>
      <c r="R32" s="162"/>
      <c r="S32" s="162" t="s">
        <v>134</v>
      </c>
      <c r="T32" s="162" t="s">
        <v>146</v>
      </c>
      <c r="U32" s="162">
        <v>0.35399999999999998</v>
      </c>
      <c r="V32" s="162">
        <f>ROUND(E32*U32,2)</f>
        <v>16.72</v>
      </c>
      <c r="W32" s="162"/>
      <c r="X32" s="162" t="s">
        <v>136</v>
      </c>
      <c r="Y32" s="162" t="s">
        <v>137</v>
      </c>
      <c r="Z32" s="152"/>
      <c r="AA32" s="152"/>
      <c r="AB32" s="152"/>
      <c r="AC32" s="152"/>
      <c r="AD32" s="152"/>
      <c r="AE32" s="152"/>
      <c r="AF32" s="152"/>
      <c r="AG32" s="152" t="s">
        <v>138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31.2" outlineLevel="2" x14ac:dyDescent="0.25">
      <c r="A33" s="159"/>
      <c r="B33" s="160"/>
      <c r="C33" s="272" t="s">
        <v>177</v>
      </c>
      <c r="D33" s="273"/>
      <c r="E33" s="273"/>
      <c r="F33" s="273"/>
      <c r="G33" s="273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2"/>
      <c r="AA33" s="152"/>
      <c r="AB33" s="152"/>
      <c r="AC33" s="152"/>
      <c r="AD33" s="152"/>
      <c r="AE33" s="152"/>
      <c r="AF33" s="152"/>
      <c r="AG33" s="152" t="s">
        <v>154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7" t="str">
        <f>C33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33" s="152"/>
      <c r="BC33" s="152"/>
      <c r="BD33" s="152"/>
      <c r="BE33" s="152"/>
      <c r="BF33" s="152"/>
      <c r="BG33" s="152"/>
      <c r="BH33" s="152"/>
    </row>
    <row r="34" spans="1:60" x14ac:dyDescent="0.25">
      <c r="A34" s="168" t="s">
        <v>129</v>
      </c>
      <c r="B34" s="169" t="s">
        <v>70</v>
      </c>
      <c r="C34" s="188" t="s">
        <v>71</v>
      </c>
      <c r="D34" s="170"/>
      <c r="E34" s="171"/>
      <c r="F34" s="172"/>
      <c r="G34" s="173">
        <f>SUMIF(AG35:AG43,"&lt;&gt;NOR",G35:G43)</f>
        <v>0</v>
      </c>
      <c r="H34" s="167"/>
      <c r="I34" s="167">
        <f>SUM(I35:I43)</f>
        <v>0</v>
      </c>
      <c r="J34" s="167"/>
      <c r="K34" s="167">
        <f>SUM(K35:K43)</f>
        <v>0</v>
      </c>
      <c r="L34" s="167"/>
      <c r="M34" s="167">
        <f>SUM(M35:M43)</f>
        <v>0</v>
      </c>
      <c r="N34" s="166"/>
      <c r="O34" s="166">
        <f>SUM(O35:O43)</f>
        <v>0.01</v>
      </c>
      <c r="P34" s="166"/>
      <c r="Q34" s="166">
        <f>SUM(Q35:Q43)</f>
        <v>2.48</v>
      </c>
      <c r="R34" s="167"/>
      <c r="S34" s="167"/>
      <c r="T34" s="167"/>
      <c r="U34" s="167"/>
      <c r="V34" s="167">
        <f>SUM(V35:V43)</f>
        <v>26.54</v>
      </c>
      <c r="W34" s="167"/>
      <c r="X34" s="167"/>
      <c r="Y34" s="167"/>
      <c r="AG34" t="s">
        <v>130</v>
      </c>
    </row>
    <row r="35" spans="1:60" outlineLevel="1" x14ac:dyDescent="0.25">
      <c r="A35" s="181">
        <v>15</v>
      </c>
      <c r="B35" s="182" t="s">
        <v>178</v>
      </c>
      <c r="C35" s="189" t="s">
        <v>179</v>
      </c>
      <c r="D35" s="183" t="s">
        <v>141</v>
      </c>
      <c r="E35" s="184">
        <v>40.4</v>
      </c>
      <c r="F35" s="185"/>
      <c r="G35" s="186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15</v>
      </c>
      <c r="M35" s="162">
        <f>G35*(1+L35/100)</f>
        <v>0</v>
      </c>
      <c r="N35" s="161">
        <v>0</v>
      </c>
      <c r="O35" s="161">
        <f>ROUND(E35*N35,2)</f>
        <v>0</v>
      </c>
      <c r="P35" s="161">
        <v>1.26E-2</v>
      </c>
      <c r="Q35" s="161">
        <f>ROUND(E35*P35,2)</f>
        <v>0.51</v>
      </c>
      <c r="R35" s="162"/>
      <c r="S35" s="162" t="s">
        <v>134</v>
      </c>
      <c r="T35" s="162" t="s">
        <v>146</v>
      </c>
      <c r="U35" s="162">
        <v>0.33</v>
      </c>
      <c r="V35" s="162">
        <f>ROUND(E35*U35,2)</f>
        <v>13.33</v>
      </c>
      <c r="W35" s="162"/>
      <c r="X35" s="162" t="s">
        <v>136</v>
      </c>
      <c r="Y35" s="162" t="s">
        <v>137</v>
      </c>
      <c r="Z35" s="152"/>
      <c r="AA35" s="152"/>
      <c r="AB35" s="152"/>
      <c r="AC35" s="152"/>
      <c r="AD35" s="152"/>
      <c r="AE35" s="152"/>
      <c r="AF35" s="152"/>
      <c r="AG35" s="152" t="s">
        <v>138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81">
        <v>16</v>
      </c>
      <c r="B36" s="182" t="s">
        <v>180</v>
      </c>
      <c r="C36" s="189" t="s">
        <v>181</v>
      </c>
      <c r="D36" s="183" t="s">
        <v>163</v>
      </c>
      <c r="E36" s="184">
        <v>5</v>
      </c>
      <c r="F36" s="185"/>
      <c r="G36" s="186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15</v>
      </c>
      <c r="M36" s="162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2"/>
      <c r="S36" s="162" t="s">
        <v>134</v>
      </c>
      <c r="T36" s="162" t="s">
        <v>146</v>
      </c>
      <c r="U36" s="162">
        <v>0.05</v>
      </c>
      <c r="V36" s="162">
        <f>ROUND(E36*U36,2)</f>
        <v>0.25</v>
      </c>
      <c r="W36" s="162"/>
      <c r="X36" s="162" t="s">
        <v>136</v>
      </c>
      <c r="Y36" s="162" t="s">
        <v>137</v>
      </c>
      <c r="Z36" s="152"/>
      <c r="AA36" s="152"/>
      <c r="AB36" s="152"/>
      <c r="AC36" s="152"/>
      <c r="AD36" s="152"/>
      <c r="AE36" s="152"/>
      <c r="AF36" s="152"/>
      <c r="AG36" s="152" t="s">
        <v>138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81">
        <v>17</v>
      </c>
      <c r="B37" s="182" t="s">
        <v>182</v>
      </c>
      <c r="C37" s="189" t="s">
        <v>183</v>
      </c>
      <c r="D37" s="183" t="s">
        <v>141</v>
      </c>
      <c r="E37" s="184">
        <v>7.4</v>
      </c>
      <c r="F37" s="185"/>
      <c r="G37" s="186">
        <f>ROUND(E37*F37,2)</f>
        <v>0</v>
      </c>
      <c r="H37" s="163"/>
      <c r="I37" s="162">
        <f>ROUND(E37*H37,2)</f>
        <v>0</v>
      </c>
      <c r="J37" s="163"/>
      <c r="K37" s="162">
        <f>ROUND(E37*J37,2)</f>
        <v>0</v>
      </c>
      <c r="L37" s="162">
        <v>15</v>
      </c>
      <c r="M37" s="162">
        <f>G37*(1+L37/100)</f>
        <v>0</v>
      </c>
      <c r="N37" s="161">
        <v>1.17E-3</v>
      </c>
      <c r="O37" s="161">
        <f>ROUND(E37*N37,2)</f>
        <v>0.01</v>
      </c>
      <c r="P37" s="161">
        <v>7.5999999999999998E-2</v>
      </c>
      <c r="Q37" s="161">
        <f>ROUND(E37*P37,2)</f>
        <v>0.56000000000000005</v>
      </c>
      <c r="R37" s="162"/>
      <c r="S37" s="162" t="s">
        <v>134</v>
      </c>
      <c r="T37" s="162" t="s">
        <v>146</v>
      </c>
      <c r="U37" s="162">
        <v>0.93899999999999995</v>
      </c>
      <c r="V37" s="162">
        <f>ROUND(E37*U37,2)</f>
        <v>6.95</v>
      </c>
      <c r="W37" s="162"/>
      <c r="X37" s="162" t="s">
        <v>136</v>
      </c>
      <c r="Y37" s="162" t="s">
        <v>137</v>
      </c>
      <c r="Z37" s="152"/>
      <c r="AA37" s="152"/>
      <c r="AB37" s="152"/>
      <c r="AC37" s="152"/>
      <c r="AD37" s="152"/>
      <c r="AE37" s="152"/>
      <c r="AF37" s="152"/>
      <c r="AG37" s="152" t="s">
        <v>138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75">
        <v>18</v>
      </c>
      <c r="B38" s="176" t="s">
        <v>184</v>
      </c>
      <c r="C38" s="190" t="s">
        <v>185</v>
      </c>
      <c r="D38" s="177" t="s">
        <v>141</v>
      </c>
      <c r="E38" s="178">
        <v>20.04</v>
      </c>
      <c r="F38" s="179"/>
      <c r="G38" s="180">
        <f>ROUND(E38*F38,2)</f>
        <v>0</v>
      </c>
      <c r="H38" s="163"/>
      <c r="I38" s="162">
        <f>ROUND(E38*H38,2)</f>
        <v>0</v>
      </c>
      <c r="J38" s="163"/>
      <c r="K38" s="162">
        <f>ROUND(E38*J38,2)</f>
        <v>0</v>
      </c>
      <c r="L38" s="162">
        <v>15</v>
      </c>
      <c r="M38" s="162">
        <f>G38*(1+L38/100)</f>
        <v>0</v>
      </c>
      <c r="N38" s="161">
        <v>0</v>
      </c>
      <c r="O38" s="161">
        <f>ROUND(E38*N38,2)</f>
        <v>0</v>
      </c>
      <c r="P38" s="161">
        <v>6.8000000000000005E-2</v>
      </c>
      <c r="Q38" s="161">
        <f>ROUND(E38*P38,2)</f>
        <v>1.36</v>
      </c>
      <c r="R38" s="162"/>
      <c r="S38" s="162" t="s">
        <v>134</v>
      </c>
      <c r="T38" s="162" t="s">
        <v>146</v>
      </c>
      <c r="U38" s="162">
        <v>0.3</v>
      </c>
      <c r="V38" s="162">
        <f>ROUND(E38*U38,2)</f>
        <v>6.01</v>
      </c>
      <c r="W38" s="162"/>
      <c r="X38" s="162" t="s">
        <v>136</v>
      </c>
      <c r="Y38" s="162" t="s">
        <v>137</v>
      </c>
      <c r="Z38" s="152"/>
      <c r="AA38" s="152"/>
      <c r="AB38" s="152"/>
      <c r="AC38" s="152"/>
      <c r="AD38" s="152"/>
      <c r="AE38" s="152"/>
      <c r="AF38" s="152"/>
      <c r="AG38" s="152" t="s">
        <v>138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2" x14ac:dyDescent="0.25">
      <c r="A39" s="159"/>
      <c r="B39" s="160"/>
      <c r="C39" s="191" t="s">
        <v>186</v>
      </c>
      <c r="D39" s="164"/>
      <c r="E39" s="165">
        <v>11.9</v>
      </c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2"/>
      <c r="AA39" s="152"/>
      <c r="AB39" s="152"/>
      <c r="AC39" s="152"/>
      <c r="AD39" s="152"/>
      <c r="AE39" s="152"/>
      <c r="AF39" s="152"/>
      <c r="AG39" s="152" t="s">
        <v>148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3" x14ac:dyDescent="0.25">
      <c r="A40" s="159"/>
      <c r="B40" s="160"/>
      <c r="C40" s="191" t="s">
        <v>187</v>
      </c>
      <c r="D40" s="164"/>
      <c r="E40" s="165">
        <v>7.46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148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3" x14ac:dyDescent="0.25">
      <c r="A41" s="159"/>
      <c r="B41" s="160"/>
      <c r="C41" s="191" t="s">
        <v>188</v>
      </c>
      <c r="D41" s="164"/>
      <c r="E41" s="165">
        <v>0.68</v>
      </c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2"/>
      <c r="AA41" s="152"/>
      <c r="AB41" s="152"/>
      <c r="AC41" s="152"/>
      <c r="AD41" s="152"/>
      <c r="AE41" s="152"/>
      <c r="AF41" s="152"/>
      <c r="AG41" s="152" t="s">
        <v>148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0.399999999999999" outlineLevel="1" x14ac:dyDescent="0.25">
      <c r="A42" s="181">
        <v>19</v>
      </c>
      <c r="B42" s="182" t="s">
        <v>189</v>
      </c>
      <c r="C42" s="189" t="s">
        <v>190</v>
      </c>
      <c r="D42" s="183" t="s">
        <v>191</v>
      </c>
      <c r="E42" s="184">
        <v>1</v>
      </c>
      <c r="F42" s="185"/>
      <c r="G42" s="186">
        <f>ROUND(E42*F42,2)</f>
        <v>0</v>
      </c>
      <c r="H42" s="163"/>
      <c r="I42" s="162">
        <f>ROUND(E42*H42,2)</f>
        <v>0</v>
      </c>
      <c r="J42" s="163"/>
      <c r="K42" s="162">
        <f>ROUND(E42*J42,2)</f>
        <v>0</v>
      </c>
      <c r="L42" s="162">
        <v>15</v>
      </c>
      <c r="M42" s="162">
        <f>G42*(1+L42/100)</f>
        <v>0</v>
      </c>
      <c r="N42" s="161">
        <v>0</v>
      </c>
      <c r="O42" s="161">
        <f>ROUND(E42*N42,2)</f>
        <v>0</v>
      </c>
      <c r="P42" s="161">
        <v>0.05</v>
      </c>
      <c r="Q42" s="161">
        <f>ROUND(E42*P42,2)</f>
        <v>0.05</v>
      </c>
      <c r="R42" s="162"/>
      <c r="S42" s="162" t="s">
        <v>192</v>
      </c>
      <c r="T42" s="162" t="s">
        <v>135</v>
      </c>
      <c r="U42" s="162">
        <v>0</v>
      </c>
      <c r="V42" s="162">
        <f>ROUND(E42*U42,2)</f>
        <v>0</v>
      </c>
      <c r="W42" s="162"/>
      <c r="X42" s="162" t="s">
        <v>136</v>
      </c>
      <c r="Y42" s="162" t="s">
        <v>137</v>
      </c>
      <c r="Z42" s="152"/>
      <c r="AA42" s="152"/>
      <c r="AB42" s="152"/>
      <c r="AC42" s="152"/>
      <c r="AD42" s="152"/>
      <c r="AE42" s="152"/>
      <c r="AF42" s="152"/>
      <c r="AG42" s="152" t="s">
        <v>138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81">
        <v>20</v>
      </c>
      <c r="B43" s="182" t="s">
        <v>193</v>
      </c>
      <c r="C43" s="189" t="s">
        <v>194</v>
      </c>
      <c r="D43" s="183" t="s">
        <v>191</v>
      </c>
      <c r="E43" s="184">
        <v>1</v>
      </c>
      <c r="F43" s="185"/>
      <c r="G43" s="186">
        <f>ROUND(E43*F43,2)</f>
        <v>0</v>
      </c>
      <c r="H43" s="163"/>
      <c r="I43" s="162">
        <f>ROUND(E43*H43,2)</f>
        <v>0</v>
      </c>
      <c r="J43" s="163"/>
      <c r="K43" s="162">
        <f>ROUND(E43*J43,2)</f>
        <v>0</v>
      </c>
      <c r="L43" s="162">
        <v>15</v>
      </c>
      <c r="M43" s="162">
        <f>G43*(1+L43/100)</f>
        <v>0</v>
      </c>
      <c r="N43" s="161">
        <v>0</v>
      </c>
      <c r="O43" s="161">
        <f>ROUND(E43*N43,2)</f>
        <v>0</v>
      </c>
      <c r="P43" s="161">
        <v>0</v>
      </c>
      <c r="Q43" s="161">
        <f>ROUND(E43*P43,2)</f>
        <v>0</v>
      </c>
      <c r="R43" s="162"/>
      <c r="S43" s="162" t="s">
        <v>192</v>
      </c>
      <c r="T43" s="162" t="s">
        <v>135</v>
      </c>
      <c r="U43" s="162">
        <v>0</v>
      </c>
      <c r="V43" s="162">
        <f>ROUND(E43*U43,2)</f>
        <v>0</v>
      </c>
      <c r="W43" s="162"/>
      <c r="X43" s="162" t="s">
        <v>136</v>
      </c>
      <c r="Y43" s="162" t="s">
        <v>137</v>
      </c>
      <c r="Z43" s="152"/>
      <c r="AA43" s="152"/>
      <c r="AB43" s="152"/>
      <c r="AC43" s="152"/>
      <c r="AD43" s="152"/>
      <c r="AE43" s="152"/>
      <c r="AF43" s="152"/>
      <c r="AG43" s="152" t="s">
        <v>138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x14ac:dyDescent="0.25">
      <c r="A44" s="168" t="s">
        <v>129</v>
      </c>
      <c r="B44" s="169" t="s">
        <v>72</v>
      </c>
      <c r="C44" s="188" t="s">
        <v>73</v>
      </c>
      <c r="D44" s="170"/>
      <c r="E44" s="171"/>
      <c r="F44" s="172"/>
      <c r="G44" s="173">
        <f>SUMIF(AG45:AG45,"&lt;&gt;NOR",G45:G45)</f>
        <v>0</v>
      </c>
      <c r="H44" s="167"/>
      <c r="I44" s="167">
        <f>SUM(I45:I45)</f>
        <v>0</v>
      </c>
      <c r="J44" s="167"/>
      <c r="K44" s="167">
        <f>SUM(K45:K45)</f>
        <v>0</v>
      </c>
      <c r="L44" s="167"/>
      <c r="M44" s="167">
        <f>SUM(M45:M45)</f>
        <v>0</v>
      </c>
      <c r="N44" s="166"/>
      <c r="O44" s="166">
        <f>SUM(O45:O45)</f>
        <v>0</v>
      </c>
      <c r="P44" s="166"/>
      <c r="Q44" s="166">
        <f>SUM(Q45:Q45)</f>
        <v>0</v>
      </c>
      <c r="R44" s="167"/>
      <c r="S44" s="167"/>
      <c r="T44" s="167"/>
      <c r="U44" s="167"/>
      <c r="V44" s="167">
        <f>SUM(V45:V45)</f>
        <v>7.92</v>
      </c>
      <c r="W44" s="167"/>
      <c r="X44" s="167"/>
      <c r="Y44" s="167"/>
      <c r="AG44" t="s">
        <v>130</v>
      </c>
    </row>
    <row r="45" spans="1:60" outlineLevel="1" x14ac:dyDescent="0.25">
      <c r="A45" s="181">
        <v>21</v>
      </c>
      <c r="B45" s="182" t="s">
        <v>195</v>
      </c>
      <c r="C45" s="189" t="s">
        <v>196</v>
      </c>
      <c r="D45" s="183" t="s">
        <v>197</v>
      </c>
      <c r="E45" s="184">
        <v>3.07369</v>
      </c>
      <c r="F45" s="185"/>
      <c r="G45" s="186">
        <f>ROUND(E45*F45,2)</f>
        <v>0</v>
      </c>
      <c r="H45" s="163"/>
      <c r="I45" s="162">
        <f>ROUND(E45*H45,2)</f>
        <v>0</v>
      </c>
      <c r="J45" s="163"/>
      <c r="K45" s="162">
        <f>ROUND(E45*J45,2)</f>
        <v>0</v>
      </c>
      <c r="L45" s="162">
        <v>15</v>
      </c>
      <c r="M45" s="162">
        <f>G45*(1+L45/100)</f>
        <v>0</v>
      </c>
      <c r="N45" s="161">
        <v>0</v>
      </c>
      <c r="O45" s="161">
        <f>ROUND(E45*N45,2)</f>
        <v>0</v>
      </c>
      <c r="P45" s="161">
        <v>0</v>
      </c>
      <c r="Q45" s="161">
        <f>ROUND(E45*P45,2)</f>
        <v>0</v>
      </c>
      <c r="R45" s="162"/>
      <c r="S45" s="162" t="s">
        <v>134</v>
      </c>
      <c r="T45" s="162" t="s">
        <v>146</v>
      </c>
      <c r="U45" s="162">
        <v>2.577</v>
      </c>
      <c r="V45" s="162">
        <f>ROUND(E45*U45,2)</f>
        <v>7.92</v>
      </c>
      <c r="W45" s="162"/>
      <c r="X45" s="162" t="s">
        <v>198</v>
      </c>
      <c r="Y45" s="162" t="s">
        <v>137</v>
      </c>
      <c r="Z45" s="152"/>
      <c r="AA45" s="152"/>
      <c r="AB45" s="152"/>
      <c r="AC45" s="152"/>
      <c r="AD45" s="152"/>
      <c r="AE45" s="152"/>
      <c r="AF45" s="152"/>
      <c r="AG45" s="152" t="s">
        <v>199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x14ac:dyDescent="0.25">
      <c r="A46" s="168" t="s">
        <v>129</v>
      </c>
      <c r="B46" s="169" t="s">
        <v>74</v>
      </c>
      <c r="C46" s="188" t="s">
        <v>75</v>
      </c>
      <c r="D46" s="170"/>
      <c r="E46" s="171"/>
      <c r="F46" s="172"/>
      <c r="G46" s="173">
        <f>SUMIF(AG47:AG47,"&lt;&gt;NOR",G47:G47)</f>
        <v>0</v>
      </c>
      <c r="H46" s="167"/>
      <c r="I46" s="167">
        <f>SUM(I47:I47)</f>
        <v>0</v>
      </c>
      <c r="J46" s="167"/>
      <c r="K46" s="167">
        <f>SUM(K47:K47)</f>
        <v>0</v>
      </c>
      <c r="L46" s="167"/>
      <c r="M46" s="167">
        <f>SUM(M47:M47)</f>
        <v>0</v>
      </c>
      <c r="N46" s="166"/>
      <c r="O46" s="166">
        <f>SUM(O47:O47)</f>
        <v>0.03</v>
      </c>
      <c r="P46" s="166"/>
      <c r="Q46" s="166">
        <f>SUM(Q47:Q47)</f>
        <v>0</v>
      </c>
      <c r="R46" s="167"/>
      <c r="S46" s="167"/>
      <c r="T46" s="167"/>
      <c r="U46" s="167"/>
      <c r="V46" s="167">
        <f>SUM(V47:V47)</f>
        <v>3.18</v>
      </c>
      <c r="W46" s="167"/>
      <c r="X46" s="167"/>
      <c r="Y46" s="167"/>
      <c r="AG46" t="s">
        <v>130</v>
      </c>
    </row>
    <row r="47" spans="1:60" ht="20.399999999999999" outlineLevel="1" x14ac:dyDescent="0.25">
      <c r="A47" s="181">
        <v>22</v>
      </c>
      <c r="B47" s="182" t="s">
        <v>200</v>
      </c>
      <c r="C47" s="189" t="s">
        <v>201</v>
      </c>
      <c r="D47" s="183" t="s">
        <v>141</v>
      </c>
      <c r="E47" s="184">
        <v>8.26</v>
      </c>
      <c r="F47" s="185"/>
      <c r="G47" s="186">
        <f>ROUND(E47*F47,2)</f>
        <v>0</v>
      </c>
      <c r="H47" s="163"/>
      <c r="I47" s="162">
        <f>ROUND(E47*H47,2)</f>
        <v>0</v>
      </c>
      <c r="J47" s="163"/>
      <c r="K47" s="162">
        <f>ROUND(E47*J47,2)</f>
        <v>0</v>
      </c>
      <c r="L47" s="162">
        <v>15</v>
      </c>
      <c r="M47" s="162">
        <f>G47*(1+L47/100)</f>
        <v>0</v>
      </c>
      <c r="N47" s="161">
        <v>3.3999999999999998E-3</v>
      </c>
      <c r="O47" s="161">
        <f>ROUND(E47*N47,2)</f>
        <v>0.03</v>
      </c>
      <c r="P47" s="161">
        <v>0</v>
      </c>
      <c r="Q47" s="161">
        <f>ROUND(E47*P47,2)</f>
        <v>0</v>
      </c>
      <c r="R47" s="162"/>
      <c r="S47" s="162" t="s">
        <v>134</v>
      </c>
      <c r="T47" s="162" t="s">
        <v>146</v>
      </c>
      <c r="U47" s="162">
        <v>0.38500000000000001</v>
      </c>
      <c r="V47" s="162">
        <f>ROUND(E47*U47,2)</f>
        <v>3.18</v>
      </c>
      <c r="W47" s="162"/>
      <c r="X47" s="162" t="s">
        <v>136</v>
      </c>
      <c r="Y47" s="162" t="s">
        <v>137</v>
      </c>
      <c r="Z47" s="152"/>
      <c r="AA47" s="152"/>
      <c r="AB47" s="152"/>
      <c r="AC47" s="152"/>
      <c r="AD47" s="152"/>
      <c r="AE47" s="152"/>
      <c r="AF47" s="152"/>
      <c r="AG47" s="152" t="s">
        <v>138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5">
      <c r="A48" s="168" t="s">
        <v>129</v>
      </c>
      <c r="B48" s="169" t="s">
        <v>76</v>
      </c>
      <c r="C48" s="188" t="s">
        <v>77</v>
      </c>
      <c r="D48" s="170"/>
      <c r="E48" s="171"/>
      <c r="F48" s="172"/>
      <c r="G48" s="173">
        <f>SUMIF(AG49:AG54,"&lt;&gt;NOR",G49:G54)</f>
        <v>0</v>
      </c>
      <c r="H48" s="167"/>
      <c r="I48" s="167">
        <f>SUM(I49:I54)</f>
        <v>0</v>
      </c>
      <c r="J48" s="167"/>
      <c r="K48" s="167">
        <f>SUM(K49:K54)</f>
        <v>0</v>
      </c>
      <c r="L48" s="167"/>
      <c r="M48" s="167">
        <f>SUM(M49:M54)</f>
        <v>0</v>
      </c>
      <c r="N48" s="166"/>
      <c r="O48" s="166">
        <f>SUM(O49:O54)</f>
        <v>0.03</v>
      </c>
      <c r="P48" s="166"/>
      <c r="Q48" s="166">
        <f>SUM(Q49:Q54)</f>
        <v>0</v>
      </c>
      <c r="R48" s="167"/>
      <c r="S48" s="167"/>
      <c r="T48" s="167"/>
      <c r="U48" s="167"/>
      <c r="V48" s="167">
        <f>SUM(V49:V54)</f>
        <v>4.97</v>
      </c>
      <c r="W48" s="167"/>
      <c r="X48" s="167"/>
      <c r="Y48" s="167"/>
      <c r="AG48" t="s">
        <v>130</v>
      </c>
    </row>
    <row r="49" spans="1:60" outlineLevel="1" x14ac:dyDescent="0.25">
      <c r="A49" s="181">
        <v>23</v>
      </c>
      <c r="B49" s="182" t="s">
        <v>202</v>
      </c>
      <c r="C49" s="189" t="s">
        <v>203</v>
      </c>
      <c r="D49" s="183" t="s">
        <v>163</v>
      </c>
      <c r="E49" s="184">
        <v>1</v>
      </c>
      <c r="F49" s="185"/>
      <c r="G49" s="186">
        <f t="shared" ref="G49:G54" si="0">ROUND(E49*F49,2)</f>
        <v>0</v>
      </c>
      <c r="H49" s="163"/>
      <c r="I49" s="162">
        <f t="shared" ref="I49:I54" si="1">ROUND(E49*H49,2)</f>
        <v>0</v>
      </c>
      <c r="J49" s="163"/>
      <c r="K49" s="162">
        <f t="shared" ref="K49:K54" si="2">ROUND(E49*J49,2)</f>
        <v>0</v>
      </c>
      <c r="L49" s="162">
        <v>15</v>
      </c>
      <c r="M49" s="162">
        <f t="shared" ref="M49:M54" si="3">G49*(1+L49/100)</f>
        <v>0</v>
      </c>
      <c r="N49" s="161">
        <v>1.018E-2</v>
      </c>
      <c r="O49" s="161">
        <f t="shared" ref="O49:O54" si="4">ROUND(E49*N49,2)</f>
        <v>0.01</v>
      </c>
      <c r="P49" s="161">
        <v>0</v>
      </c>
      <c r="Q49" s="161">
        <f t="shared" ref="Q49:Q54" si="5">ROUND(E49*P49,2)</f>
        <v>0</v>
      </c>
      <c r="R49" s="162"/>
      <c r="S49" s="162" t="s">
        <v>134</v>
      </c>
      <c r="T49" s="162" t="s">
        <v>135</v>
      </c>
      <c r="U49" s="162">
        <v>1.29</v>
      </c>
      <c r="V49" s="162">
        <f t="shared" ref="V49:V54" si="6">ROUND(E49*U49,2)</f>
        <v>1.29</v>
      </c>
      <c r="W49" s="162"/>
      <c r="X49" s="162" t="s">
        <v>136</v>
      </c>
      <c r="Y49" s="162" t="s">
        <v>137</v>
      </c>
      <c r="Z49" s="152"/>
      <c r="AA49" s="152"/>
      <c r="AB49" s="152"/>
      <c r="AC49" s="152"/>
      <c r="AD49" s="152"/>
      <c r="AE49" s="152"/>
      <c r="AF49" s="152"/>
      <c r="AG49" s="152" t="s">
        <v>138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81">
        <v>24</v>
      </c>
      <c r="B50" s="182" t="s">
        <v>204</v>
      </c>
      <c r="C50" s="189" t="s">
        <v>205</v>
      </c>
      <c r="D50" s="183" t="s">
        <v>206</v>
      </c>
      <c r="E50" s="184">
        <v>1</v>
      </c>
      <c r="F50" s="185"/>
      <c r="G50" s="186">
        <f t="shared" si="0"/>
        <v>0</v>
      </c>
      <c r="H50" s="163"/>
      <c r="I50" s="162">
        <f t="shared" si="1"/>
        <v>0</v>
      </c>
      <c r="J50" s="163"/>
      <c r="K50" s="162">
        <f t="shared" si="2"/>
        <v>0</v>
      </c>
      <c r="L50" s="162">
        <v>15</v>
      </c>
      <c r="M50" s="162">
        <f t="shared" si="3"/>
        <v>0</v>
      </c>
      <c r="N50" s="161">
        <v>1.421E-2</v>
      </c>
      <c r="O50" s="161">
        <f t="shared" si="4"/>
        <v>0.01</v>
      </c>
      <c r="P50" s="161">
        <v>0</v>
      </c>
      <c r="Q50" s="161">
        <f t="shared" si="5"/>
        <v>0</v>
      </c>
      <c r="R50" s="162"/>
      <c r="S50" s="162" t="s">
        <v>134</v>
      </c>
      <c r="T50" s="162" t="s">
        <v>135</v>
      </c>
      <c r="U50" s="162">
        <v>1.1890000000000001</v>
      </c>
      <c r="V50" s="162">
        <f t="shared" si="6"/>
        <v>1.19</v>
      </c>
      <c r="W50" s="162"/>
      <c r="X50" s="162" t="s">
        <v>136</v>
      </c>
      <c r="Y50" s="162" t="s">
        <v>137</v>
      </c>
      <c r="Z50" s="152"/>
      <c r="AA50" s="152"/>
      <c r="AB50" s="152"/>
      <c r="AC50" s="152"/>
      <c r="AD50" s="152"/>
      <c r="AE50" s="152"/>
      <c r="AF50" s="152"/>
      <c r="AG50" s="152" t="s">
        <v>138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81">
        <v>25</v>
      </c>
      <c r="B51" s="182" t="s">
        <v>207</v>
      </c>
      <c r="C51" s="189" t="s">
        <v>208</v>
      </c>
      <c r="D51" s="183" t="s">
        <v>163</v>
      </c>
      <c r="E51" s="184">
        <v>1</v>
      </c>
      <c r="F51" s="185"/>
      <c r="G51" s="186">
        <f t="shared" si="0"/>
        <v>0</v>
      </c>
      <c r="H51" s="163"/>
      <c r="I51" s="162">
        <f t="shared" si="1"/>
        <v>0</v>
      </c>
      <c r="J51" s="163"/>
      <c r="K51" s="162">
        <f t="shared" si="2"/>
        <v>0</v>
      </c>
      <c r="L51" s="162">
        <v>15</v>
      </c>
      <c r="M51" s="162">
        <f t="shared" si="3"/>
        <v>0</v>
      </c>
      <c r="N51" s="161">
        <v>1.5200000000000001E-3</v>
      </c>
      <c r="O51" s="161">
        <f t="shared" si="4"/>
        <v>0</v>
      </c>
      <c r="P51" s="161">
        <v>0</v>
      </c>
      <c r="Q51" s="161">
        <f t="shared" si="5"/>
        <v>0</v>
      </c>
      <c r="R51" s="162"/>
      <c r="S51" s="162" t="s">
        <v>134</v>
      </c>
      <c r="T51" s="162" t="s">
        <v>146</v>
      </c>
      <c r="U51" s="162">
        <v>0.58699999999999997</v>
      </c>
      <c r="V51" s="162">
        <f t="shared" si="6"/>
        <v>0.59</v>
      </c>
      <c r="W51" s="162"/>
      <c r="X51" s="162" t="s">
        <v>136</v>
      </c>
      <c r="Y51" s="162" t="s">
        <v>137</v>
      </c>
      <c r="Z51" s="152"/>
      <c r="AA51" s="152"/>
      <c r="AB51" s="152"/>
      <c r="AC51" s="152"/>
      <c r="AD51" s="152"/>
      <c r="AE51" s="152"/>
      <c r="AF51" s="152"/>
      <c r="AG51" s="152" t="s">
        <v>138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81">
        <v>26</v>
      </c>
      <c r="B52" s="182" t="s">
        <v>209</v>
      </c>
      <c r="C52" s="189" t="s">
        <v>210</v>
      </c>
      <c r="D52" s="183" t="s">
        <v>206</v>
      </c>
      <c r="E52" s="184">
        <v>1</v>
      </c>
      <c r="F52" s="185"/>
      <c r="G52" s="186">
        <f t="shared" si="0"/>
        <v>0</v>
      </c>
      <c r="H52" s="163"/>
      <c r="I52" s="162">
        <f t="shared" si="1"/>
        <v>0</v>
      </c>
      <c r="J52" s="163"/>
      <c r="K52" s="162">
        <f t="shared" si="2"/>
        <v>0</v>
      </c>
      <c r="L52" s="162">
        <v>15</v>
      </c>
      <c r="M52" s="162">
        <f t="shared" si="3"/>
        <v>0</v>
      </c>
      <c r="N52" s="161">
        <v>1.2970000000000001E-2</v>
      </c>
      <c r="O52" s="161">
        <f t="shared" si="4"/>
        <v>0.01</v>
      </c>
      <c r="P52" s="161">
        <v>0</v>
      </c>
      <c r="Q52" s="161">
        <f t="shared" si="5"/>
        <v>0</v>
      </c>
      <c r="R52" s="162"/>
      <c r="S52" s="162" t="s">
        <v>134</v>
      </c>
      <c r="T52" s="162" t="s">
        <v>135</v>
      </c>
      <c r="U52" s="162">
        <v>1.9</v>
      </c>
      <c r="V52" s="162">
        <f t="shared" si="6"/>
        <v>1.9</v>
      </c>
      <c r="W52" s="162"/>
      <c r="X52" s="162" t="s">
        <v>136</v>
      </c>
      <c r="Y52" s="162" t="s">
        <v>137</v>
      </c>
      <c r="Z52" s="152"/>
      <c r="AA52" s="152"/>
      <c r="AB52" s="152"/>
      <c r="AC52" s="152"/>
      <c r="AD52" s="152"/>
      <c r="AE52" s="152"/>
      <c r="AF52" s="152"/>
      <c r="AG52" s="152" t="s">
        <v>138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0.399999999999999" outlineLevel="1" x14ac:dyDescent="0.25">
      <c r="A53" s="181">
        <v>27</v>
      </c>
      <c r="B53" s="182" t="s">
        <v>211</v>
      </c>
      <c r="C53" s="189" t="s">
        <v>212</v>
      </c>
      <c r="D53" s="183" t="s">
        <v>206</v>
      </c>
      <c r="E53" s="184">
        <v>1</v>
      </c>
      <c r="F53" s="185"/>
      <c r="G53" s="186">
        <f t="shared" si="0"/>
        <v>0</v>
      </c>
      <c r="H53" s="163"/>
      <c r="I53" s="162">
        <f t="shared" si="1"/>
        <v>0</v>
      </c>
      <c r="J53" s="163"/>
      <c r="K53" s="162">
        <f t="shared" si="2"/>
        <v>0</v>
      </c>
      <c r="L53" s="162">
        <v>15</v>
      </c>
      <c r="M53" s="162">
        <f t="shared" si="3"/>
        <v>0</v>
      </c>
      <c r="N53" s="161">
        <v>0</v>
      </c>
      <c r="O53" s="161">
        <f t="shared" si="4"/>
        <v>0</v>
      </c>
      <c r="P53" s="161">
        <v>0</v>
      </c>
      <c r="Q53" s="161">
        <f t="shared" si="5"/>
        <v>0</v>
      </c>
      <c r="R53" s="162"/>
      <c r="S53" s="162" t="s">
        <v>192</v>
      </c>
      <c r="T53" s="162" t="s">
        <v>135</v>
      </c>
      <c r="U53" s="162">
        <v>0</v>
      </c>
      <c r="V53" s="162">
        <f t="shared" si="6"/>
        <v>0</v>
      </c>
      <c r="W53" s="162"/>
      <c r="X53" s="162" t="s">
        <v>136</v>
      </c>
      <c r="Y53" s="162" t="s">
        <v>137</v>
      </c>
      <c r="Z53" s="152"/>
      <c r="AA53" s="152"/>
      <c r="AB53" s="152"/>
      <c r="AC53" s="152"/>
      <c r="AD53" s="152"/>
      <c r="AE53" s="152"/>
      <c r="AF53" s="152"/>
      <c r="AG53" s="152" t="s">
        <v>138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0.399999999999999" outlineLevel="1" x14ac:dyDescent="0.25">
      <c r="A54" s="181">
        <v>28</v>
      </c>
      <c r="B54" s="182" t="s">
        <v>213</v>
      </c>
      <c r="C54" s="189" t="s">
        <v>214</v>
      </c>
      <c r="D54" s="183" t="s">
        <v>191</v>
      </c>
      <c r="E54" s="184">
        <v>1</v>
      </c>
      <c r="F54" s="185"/>
      <c r="G54" s="186">
        <f t="shared" si="0"/>
        <v>0</v>
      </c>
      <c r="H54" s="163"/>
      <c r="I54" s="162">
        <f t="shared" si="1"/>
        <v>0</v>
      </c>
      <c r="J54" s="163"/>
      <c r="K54" s="162">
        <f t="shared" si="2"/>
        <v>0</v>
      </c>
      <c r="L54" s="162">
        <v>15</v>
      </c>
      <c r="M54" s="162">
        <f t="shared" si="3"/>
        <v>0</v>
      </c>
      <c r="N54" s="161">
        <v>0</v>
      </c>
      <c r="O54" s="161">
        <f t="shared" si="4"/>
        <v>0</v>
      </c>
      <c r="P54" s="161">
        <v>0</v>
      </c>
      <c r="Q54" s="161">
        <f t="shared" si="5"/>
        <v>0</v>
      </c>
      <c r="R54" s="162"/>
      <c r="S54" s="162" t="s">
        <v>192</v>
      </c>
      <c r="T54" s="162" t="s">
        <v>135</v>
      </c>
      <c r="U54" s="162">
        <v>0</v>
      </c>
      <c r="V54" s="162">
        <f t="shared" si="6"/>
        <v>0</v>
      </c>
      <c r="W54" s="162"/>
      <c r="X54" s="162" t="s">
        <v>136</v>
      </c>
      <c r="Y54" s="162" t="s">
        <v>137</v>
      </c>
      <c r="Z54" s="152"/>
      <c r="AA54" s="152"/>
      <c r="AB54" s="152"/>
      <c r="AC54" s="152"/>
      <c r="AD54" s="152"/>
      <c r="AE54" s="152"/>
      <c r="AF54" s="152"/>
      <c r="AG54" s="152" t="s">
        <v>138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5">
      <c r="A55" s="168" t="s">
        <v>129</v>
      </c>
      <c r="B55" s="169" t="s">
        <v>78</v>
      </c>
      <c r="C55" s="188" t="s">
        <v>79</v>
      </c>
      <c r="D55" s="170"/>
      <c r="E55" s="171"/>
      <c r="F55" s="172"/>
      <c r="G55" s="173">
        <f>SUMIF(AG56:AG58,"&lt;&gt;NOR",G56:G58)</f>
        <v>0</v>
      </c>
      <c r="H55" s="167"/>
      <c r="I55" s="167">
        <f>SUM(I56:I58)</f>
        <v>0</v>
      </c>
      <c r="J55" s="167"/>
      <c r="K55" s="167">
        <f>SUM(K56:K58)</f>
        <v>0</v>
      </c>
      <c r="L55" s="167"/>
      <c r="M55" s="167">
        <f>SUM(M56:M58)</f>
        <v>0</v>
      </c>
      <c r="N55" s="166"/>
      <c r="O55" s="166">
        <f>SUM(O56:O58)</f>
        <v>0</v>
      </c>
      <c r="P55" s="166"/>
      <c r="Q55" s="166">
        <f>SUM(Q56:Q58)</f>
        <v>0</v>
      </c>
      <c r="R55" s="167"/>
      <c r="S55" s="167"/>
      <c r="T55" s="167"/>
      <c r="U55" s="167"/>
      <c r="V55" s="167">
        <f>SUM(V56:V58)</f>
        <v>3.49</v>
      </c>
      <c r="W55" s="167"/>
      <c r="X55" s="167"/>
      <c r="Y55" s="167"/>
      <c r="AG55" t="s">
        <v>130</v>
      </c>
    </row>
    <row r="56" spans="1:60" outlineLevel="1" x14ac:dyDescent="0.25">
      <c r="A56" s="181">
        <v>29</v>
      </c>
      <c r="B56" s="182" t="s">
        <v>215</v>
      </c>
      <c r="C56" s="189" t="s">
        <v>216</v>
      </c>
      <c r="D56" s="183" t="s">
        <v>163</v>
      </c>
      <c r="E56" s="184">
        <v>2</v>
      </c>
      <c r="F56" s="185"/>
      <c r="G56" s="186">
        <f>ROUND(E56*F56,2)</f>
        <v>0</v>
      </c>
      <c r="H56" s="163"/>
      <c r="I56" s="162">
        <f>ROUND(E56*H56,2)</f>
        <v>0</v>
      </c>
      <c r="J56" s="163"/>
      <c r="K56" s="162">
        <f>ROUND(E56*J56,2)</f>
        <v>0</v>
      </c>
      <c r="L56" s="162">
        <v>15</v>
      </c>
      <c r="M56" s="162">
        <f>G56*(1+L56/100)</f>
        <v>0</v>
      </c>
      <c r="N56" s="161">
        <v>0</v>
      </c>
      <c r="O56" s="161">
        <f>ROUND(E56*N56,2)</f>
        <v>0</v>
      </c>
      <c r="P56" s="161">
        <v>0</v>
      </c>
      <c r="Q56" s="161">
        <f>ROUND(E56*P56,2)</f>
        <v>0</v>
      </c>
      <c r="R56" s="162"/>
      <c r="S56" s="162" t="s">
        <v>134</v>
      </c>
      <c r="T56" s="162" t="s">
        <v>217</v>
      </c>
      <c r="U56" s="162">
        <v>0.12</v>
      </c>
      <c r="V56" s="162">
        <f>ROUND(E56*U56,2)</f>
        <v>0.24</v>
      </c>
      <c r="W56" s="162"/>
      <c r="X56" s="162" t="s">
        <v>136</v>
      </c>
      <c r="Y56" s="162" t="s">
        <v>137</v>
      </c>
      <c r="Z56" s="152"/>
      <c r="AA56" s="152"/>
      <c r="AB56" s="152"/>
      <c r="AC56" s="152"/>
      <c r="AD56" s="152"/>
      <c r="AE56" s="152"/>
      <c r="AF56" s="152"/>
      <c r="AG56" s="152" t="s">
        <v>138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0.399999999999999" outlineLevel="1" x14ac:dyDescent="0.25">
      <c r="A57" s="181">
        <v>30</v>
      </c>
      <c r="B57" s="182" t="s">
        <v>218</v>
      </c>
      <c r="C57" s="189" t="s">
        <v>219</v>
      </c>
      <c r="D57" s="183" t="s">
        <v>163</v>
      </c>
      <c r="E57" s="184">
        <v>1</v>
      </c>
      <c r="F57" s="185"/>
      <c r="G57" s="186">
        <f>ROUND(E57*F57,2)</f>
        <v>0</v>
      </c>
      <c r="H57" s="163"/>
      <c r="I57" s="162">
        <f>ROUND(E57*H57,2)</f>
        <v>0</v>
      </c>
      <c r="J57" s="163"/>
      <c r="K57" s="162">
        <f>ROUND(E57*J57,2)</f>
        <v>0</v>
      </c>
      <c r="L57" s="162">
        <v>15</v>
      </c>
      <c r="M57" s="162">
        <f>G57*(1+L57/100)</f>
        <v>0</v>
      </c>
      <c r="N57" s="161">
        <v>0</v>
      </c>
      <c r="O57" s="161">
        <f>ROUND(E57*N57,2)</f>
        <v>0</v>
      </c>
      <c r="P57" s="161">
        <v>0</v>
      </c>
      <c r="Q57" s="161">
        <f>ROUND(E57*P57,2)</f>
        <v>0</v>
      </c>
      <c r="R57" s="162"/>
      <c r="S57" s="162" t="s">
        <v>134</v>
      </c>
      <c r="T57" s="162" t="s">
        <v>135</v>
      </c>
      <c r="U57" s="162">
        <v>1.55</v>
      </c>
      <c r="V57" s="162">
        <f>ROUND(E57*U57,2)</f>
        <v>1.55</v>
      </c>
      <c r="W57" s="162"/>
      <c r="X57" s="162" t="s">
        <v>136</v>
      </c>
      <c r="Y57" s="162" t="s">
        <v>137</v>
      </c>
      <c r="Z57" s="152"/>
      <c r="AA57" s="152"/>
      <c r="AB57" s="152"/>
      <c r="AC57" s="152"/>
      <c r="AD57" s="152"/>
      <c r="AE57" s="152"/>
      <c r="AF57" s="152"/>
      <c r="AG57" s="152" t="s">
        <v>138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0.399999999999999" outlineLevel="1" x14ac:dyDescent="0.25">
      <c r="A58" s="181">
        <v>31</v>
      </c>
      <c r="B58" s="182" t="s">
        <v>220</v>
      </c>
      <c r="C58" s="189" t="s">
        <v>221</v>
      </c>
      <c r="D58" s="183" t="s">
        <v>163</v>
      </c>
      <c r="E58" s="184">
        <v>1</v>
      </c>
      <c r="F58" s="185"/>
      <c r="G58" s="186">
        <f>ROUND(E58*F58,2)</f>
        <v>0</v>
      </c>
      <c r="H58" s="163"/>
      <c r="I58" s="162">
        <f>ROUND(E58*H58,2)</f>
        <v>0</v>
      </c>
      <c r="J58" s="163"/>
      <c r="K58" s="162">
        <f>ROUND(E58*J58,2)</f>
        <v>0</v>
      </c>
      <c r="L58" s="162">
        <v>15</v>
      </c>
      <c r="M58" s="162">
        <f>G58*(1+L58/100)</f>
        <v>0</v>
      </c>
      <c r="N58" s="161">
        <v>0</v>
      </c>
      <c r="O58" s="161">
        <f>ROUND(E58*N58,2)</f>
        <v>0</v>
      </c>
      <c r="P58" s="161">
        <v>0</v>
      </c>
      <c r="Q58" s="161">
        <f>ROUND(E58*P58,2)</f>
        <v>0</v>
      </c>
      <c r="R58" s="162"/>
      <c r="S58" s="162" t="s">
        <v>134</v>
      </c>
      <c r="T58" s="162" t="s">
        <v>135</v>
      </c>
      <c r="U58" s="162">
        <v>1.7</v>
      </c>
      <c r="V58" s="162">
        <f>ROUND(E58*U58,2)</f>
        <v>1.7</v>
      </c>
      <c r="W58" s="162"/>
      <c r="X58" s="162" t="s">
        <v>136</v>
      </c>
      <c r="Y58" s="162" t="s">
        <v>137</v>
      </c>
      <c r="Z58" s="152"/>
      <c r="AA58" s="152"/>
      <c r="AB58" s="152"/>
      <c r="AC58" s="152"/>
      <c r="AD58" s="152"/>
      <c r="AE58" s="152"/>
      <c r="AF58" s="152"/>
      <c r="AG58" s="152" t="s">
        <v>138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5">
      <c r="A59" s="168" t="s">
        <v>129</v>
      </c>
      <c r="B59" s="169" t="s">
        <v>80</v>
      </c>
      <c r="C59" s="188" t="s">
        <v>81</v>
      </c>
      <c r="D59" s="170"/>
      <c r="E59" s="171"/>
      <c r="F59" s="172"/>
      <c r="G59" s="173">
        <f>SUMIF(AG60:AG60,"&lt;&gt;NOR",G60:G60)</f>
        <v>0</v>
      </c>
      <c r="H59" s="167"/>
      <c r="I59" s="167">
        <f>SUM(I60:I60)</f>
        <v>0</v>
      </c>
      <c r="J59" s="167"/>
      <c r="K59" s="167">
        <f>SUM(K60:K60)</f>
        <v>0</v>
      </c>
      <c r="L59" s="167"/>
      <c r="M59" s="167">
        <f>SUM(M60:M60)</f>
        <v>0</v>
      </c>
      <c r="N59" s="166"/>
      <c r="O59" s="166">
        <f>SUM(O60:O60)</f>
        <v>0.42</v>
      </c>
      <c r="P59" s="166"/>
      <c r="Q59" s="166">
        <f>SUM(Q60:Q60)</f>
        <v>0</v>
      </c>
      <c r="R59" s="167"/>
      <c r="S59" s="167"/>
      <c r="T59" s="167"/>
      <c r="U59" s="167"/>
      <c r="V59" s="167">
        <f>SUM(V60:V60)</f>
        <v>10.5</v>
      </c>
      <c r="W59" s="167"/>
      <c r="X59" s="167"/>
      <c r="Y59" s="167"/>
      <c r="AG59" t="s">
        <v>130</v>
      </c>
    </row>
    <row r="60" spans="1:60" ht="20.399999999999999" outlineLevel="1" x14ac:dyDescent="0.25">
      <c r="A60" s="181">
        <v>32</v>
      </c>
      <c r="B60" s="182" t="s">
        <v>222</v>
      </c>
      <c r="C60" s="189" t="s">
        <v>223</v>
      </c>
      <c r="D60" s="183" t="s">
        <v>141</v>
      </c>
      <c r="E60" s="184">
        <v>40.4</v>
      </c>
      <c r="F60" s="185"/>
      <c r="G60" s="186">
        <f>ROUND(E60*F60,2)</f>
        <v>0</v>
      </c>
      <c r="H60" s="163"/>
      <c r="I60" s="162">
        <f>ROUND(E60*H60,2)</f>
        <v>0</v>
      </c>
      <c r="J60" s="163"/>
      <c r="K60" s="162">
        <f>ROUND(E60*J60,2)</f>
        <v>0</v>
      </c>
      <c r="L60" s="162">
        <v>15</v>
      </c>
      <c r="M60" s="162">
        <f>G60*(1+L60/100)</f>
        <v>0</v>
      </c>
      <c r="N60" s="161">
        <v>1.0460000000000001E-2</v>
      </c>
      <c r="O60" s="161">
        <f>ROUND(E60*N60,2)</f>
        <v>0.42</v>
      </c>
      <c r="P60" s="161">
        <v>0</v>
      </c>
      <c r="Q60" s="161">
        <f>ROUND(E60*P60,2)</f>
        <v>0</v>
      </c>
      <c r="R60" s="162"/>
      <c r="S60" s="162" t="s">
        <v>134</v>
      </c>
      <c r="T60" s="162" t="s">
        <v>134</v>
      </c>
      <c r="U60" s="162">
        <v>0.26</v>
      </c>
      <c r="V60" s="162">
        <f>ROUND(E60*U60,2)</f>
        <v>10.5</v>
      </c>
      <c r="W60" s="162"/>
      <c r="X60" s="162" t="s">
        <v>136</v>
      </c>
      <c r="Y60" s="162" t="s">
        <v>137</v>
      </c>
      <c r="Z60" s="152"/>
      <c r="AA60" s="152"/>
      <c r="AB60" s="152"/>
      <c r="AC60" s="152"/>
      <c r="AD60" s="152"/>
      <c r="AE60" s="152"/>
      <c r="AF60" s="152"/>
      <c r="AG60" s="152" t="s">
        <v>138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x14ac:dyDescent="0.25">
      <c r="A61" s="168" t="s">
        <v>129</v>
      </c>
      <c r="B61" s="169" t="s">
        <v>82</v>
      </c>
      <c r="C61" s="188" t="s">
        <v>83</v>
      </c>
      <c r="D61" s="170"/>
      <c r="E61" s="171"/>
      <c r="F61" s="172"/>
      <c r="G61" s="173">
        <f>SUMIF(AG62:AG66,"&lt;&gt;NOR",G62:G66)</f>
        <v>0</v>
      </c>
      <c r="H61" s="167"/>
      <c r="I61" s="167">
        <f>SUM(I62:I66)</f>
        <v>0</v>
      </c>
      <c r="J61" s="167"/>
      <c r="K61" s="167">
        <f>SUM(K62:K66)</f>
        <v>0</v>
      </c>
      <c r="L61" s="167"/>
      <c r="M61" s="167">
        <f>SUM(M62:M66)</f>
        <v>0</v>
      </c>
      <c r="N61" s="166"/>
      <c r="O61" s="166">
        <f>SUM(O62:O66)</f>
        <v>0</v>
      </c>
      <c r="P61" s="166"/>
      <c r="Q61" s="166">
        <f>SUM(Q62:Q66)</f>
        <v>0.17</v>
      </c>
      <c r="R61" s="167"/>
      <c r="S61" s="167"/>
      <c r="T61" s="167"/>
      <c r="U61" s="167"/>
      <c r="V61" s="167">
        <f>SUM(V62:V66)</f>
        <v>33.559999999999995</v>
      </c>
      <c r="W61" s="167"/>
      <c r="X61" s="167"/>
      <c r="Y61" s="167"/>
      <c r="AG61" t="s">
        <v>130</v>
      </c>
    </row>
    <row r="62" spans="1:60" outlineLevel="1" x14ac:dyDescent="0.25">
      <c r="A62" s="181">
        <v>33</v>
      </c>
      <c r="B62" s="182" t="s">
        <v>224</v>
      </c>
      <c r="C62" s="189" t="s">
        <v>225</v>
      </c>
      <c r="D62" s="183" t="s">
        <v>163</v>
      </c>
      <c r="E62" s="184">
        <v>4</v>
      </c>
      <c r="F62" s="185"/>
      <c r="G62" s="186">
        <f>ROUND(E62*F62,2)</f>
        <v>0</v>
      </c>
      <c r="H62" s="163"/>
      <c r="I62" s="162">
        <f>ROUND(E62*H62,2)</f>
        <v>0</v>
      </c>
      <c r="J62" s="163"/>
      <c r="K62" s="162">
        <f>ROUND(E62*J62,2)</f>
        <v>0</v>
      </c>
      <c r="L62" s="162">
        <v>15</v>
      </c>
      <c r="M62" s="162">
        <f>G62*(1+L62/100)</f>
        <v>0</v>
      </c>
      <c r="N62" s="161">
        <v>2.0000000000000002E-5</v>
      </c>
      <c r="O62" s="161">
        <f>ROUND(E62*N62,2)</f>
        <v>0</v>
      </c>
      <c r="P62" s="161">
        <v>0</v>
      </c>
      <c r="Q62" s="161">
        <f>ROUND(E62*P62,2)</f>
        <v>0</v>
      </c>
      <c r="R62" s="162"/>
      <c r="S62" s="162" t="s">
        <v>134</v>
      </c>
      <c r="T62" s="162" t="s">
        <v>134</v>
      </c>
      <c r="U62" s="162">
        <v>4.0199999999999996</v>
      </c>
      <c r="V62" s="162">
        <f>ROUND(E62*U62,2)</f>
        <v>16.079999999999998</v>
      </c>
      <c r="W62" s="162"/>
      <c r="X62" s="162" t="s">
        <v>136</v>
      </c>
      <c r="Y62" s="162" t="s">
        <v>137</v>
      </c>
      <c r="Z62" s="152"/>
      <c r="AA62" s="152"/>
      <c r="AB62" s="152"/>
      <c r="AC62" s="152"/>
      <c r="AD62" s="152"/>
      <c r="AE62" s="152"/>
      <c r="AF62" s="152"/>
      <c r="AG62" s="152" t="s">
        <v>138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40.799999999999997" outlineLevel="1" x14ac:dyDescent="0.25">
      <c r="A63" s="181">
        <v>34</v>
      </c>
      <c r="B63" s="182" t="s">
        <v>226</v>
      </c>
      <c r="C63" s="189" t="s">
        <v>227</v>
      </c>
      <c r="D63" s="183" t="s">
        <v>163</v>
      </c>
      <c r="E63" s="184">
        <v>1</v>
      </c>
      <c r="F63" s="185"/>
      <c r="G63" s="186">
        <f>ROUND(E63*F63,2)</f>
        <v>0</v>
      </c>
      <c r="H63" s="163"/>
      <c r="I63" s="162">
        <f>ROUND(E63*H63,2)</f>
        <v>0</v>
      </c>
      <c r="J63" s="163"/>
      <c r="K63" s="162">
        <f>ROUND(E63*J63,2)</f>
        <v>0</v>
      </c>
      <c r="L63" s="162">
        <v>15</v>
      </c>
      <c r="M63" s="162">
        <f>G63*(1+L63/100)</f>
        <v>0</v>
      </c>
      <c r="N63" s="161">
        <v>0</v>
      </c>
      <c r="O63" s="161">
        <f>ROUND(E63*N63,2)</f>
        <v>0</v>
      </c>
      <c r="P63" s="161">
        <v>0</v>
      </c>
      <c r="Q63" s="161">
        <f>ROUND(E63*P63,2)</f>
        <v>0</v>
      </c>
      <c r="R63" s="162"/>
      <c r="S63" s="162" t="s">
        <v>134</v>
      </c>
      <c r="T63" s="162" t="s">
        <v>135</v>
      </c>
      <c r="U63" s="162">
        <v>10.728</v>
      </c>
      <c r="V63" s="162">
        <f>ROUND(E63*U63,2)</f>
        <v>10.73</v>
      </c>
      <c r="W63" s="162"/>
      <c r="X63" s="162" t="s">
        <v>136</v>
      </c>
      <c r="Y63" s="162" t="s">
        <v>137</v>
      </c>
      <c r="Z63" s="152"/>
      <c r="AA63" s="152"/>
      <c r="AB63" s="152"/>
      <c r="AC63" s="152"/>
      <c r="AD63" s="152"/>
      <c r="AE63" s="152"/>
      <c r="AF63" s="152"/>
      <c r="AG63" s="152" t="s">
        <v>138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81">
        <v>35</v>
      </c>
      <c r="B64" s="182" t="s">
        <v>228</v>
      </c>
      <c r="C64" s="189" t="s">
        <v>229</v>
      </c>
      <c r="D64" s="183" t="s">
        <v>163</v>
      </c>
      <c r="E64" s="184">
        <v>1</v>
      </c>
      <c r="F64" s="185"/>
      <c r="G64" s="186">
        <f>ROUND(E64*F64,2)</f>
        <v>0</v>
      </c>
      <c r="H64" s="163"/>
      <c r="I64" s="162">
        <f>ROUND(E64*H64,2)</f>
        <v>0</v>
      </c>
      <c r="J64" s="163"/>
      <c r="K64" s="162">
        <f>ROUND(E64*J64,2)</f>
        <v>0</v>
      </c>
      <c r="L64" s="162">
        <v>15</v>
      </c>
      <c r="M64" s="162">
        <f>G64*(1+L64/100)</f>
        <v>0</v>
      </c>
      <c r="N64" s="161">
        <v>0</v>
      </c>
      <c r="O64" s="161">
        <f>ROUND(E64*N64,2)</f>
        <v>0</v>
      </c>
      <c r="P64" s="161">
        <v>0.17399999999999999</v>
      </c>
      <c r="Q64" s="161">
        <f>ROUND(E64*P64,2)</f>
        <v>0.17</v>
      </c>
      <c r="R64" s="162"/>
      <c r="S64" s="162" t="s">
        <v>134</v>
      </c>
      <c r="T64" s="162" t="s">
        <v>146</v>
      </c>
      <c r="U64" s="162">
        <v>0.95</v>
      </c>
      <c r="V64" s="162">
        <f>ROUND(E64*U64,2)</f>
        <v>0.95</v>
      </c>
      <c r="W64" s="162"/>
      <c r="X64" s="162" t="s">
        <v>136</v>
      </c>
      <c r="Y64" s="162" t="s">
        <v>137</v>
      </c>
      <c r="Z64" s="152"/>
      <c r="AA64" s="152"/>
      <c r="AB64" s="152"/>
      <c r="AC64" s="152"/>
      <c r="AD64" s="152"/>
      <c r="AE64" s="152"/>
      <c r="AF64" s="152"/>
      <c r="AG64" s="152" t="s">
        <v>138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0.399999999999999" outlineLevel="1" x14ac:dyDescent="0.25">
      <c r="A65" s="181">
        <v>36</v>
      </c>
      <c r="B65" s="182" t="s">
        <v>230</v>
      </c>
      <c r="C65" s="189" t="s">
        <v>231</v>
      </c>
      <c r="D65" s="183" t="s">
        <v>163</v>
      </c>
      <c r="E65" s="184">
        <v>2</v>
      </c>
      <c r="F65" s="185"/>
      <c r="G65" s="186">
        <f>ROUND(E65*F65,2)</f>
        <v>0</v>
      </c>
      <c r="H65" s="163"/>
      <c r="I65" s="162">
        <f>ROUND(E65*H65,2)</f>
        <v>0</v>
      </c>
      <c r="J65" s="163"/>
      <c r="K65" s="162">
        <f>ROUND(E65*J65,2)</f>
        <v>0</v>
      </c>
      <c r="L65" s="162">
        <v>15</v>
      </c>
      <c r="M65" s="162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2"/>
      <c r="S65" s="162" t="s">
        <v>192</v>
      </c>
      <c r="T65" s="162" t="s">
        <v>135</v>
      </c>
      <c r="U65" s="162">
        <v>1.45</v>
      </c>
      <c r="V65" s="162">
        <f>ROUND(E65*U65,2)</f>
        <v>2.9</v>
      </c>
      <c r="W65" s="162"/>
      <c r="X65" s="162" t="s">
        <v>136</v>
      </c>
      <c r="Y65" s="162" t="s">
        <v>137</v>
      </c>
      <c r="Z65" s="152"/>
      <c r="AA65" s="152"/>
      <c r="AB65" s="152"/>
      <c r="AC65" s="152"/>
      <c r="AD65" s="152"/>
      <c r="AE65" s="152"/>
      <c r="AF65" s="152"/>
      <c r="AG65" s="152" t="s">
        <v>138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81">
        <v>37</v>
      </c>
      <c r="B66" s="182" t="s">
        <v>232</v>
      </c>
      <c r="C66" s="189" t="s">
        <v>233</v>
      </c>
      <c r="D66" s="183" t="s">
        <v>163</v>
      </c>
      <c r="E66" s="184">
        <v>2</v>
      </c>
      <c r="F66" s="185"/>
      <c r="G66" s="186">
        <f>ROUND(E66*F66,2)</f>
        <v>0</v>
      </c>
      <c r="H66" s="163"/>
      <c r="I66" s="162">
        <f>ROUND(E66*H66,2)</f>
        <v>0</v>
      </c>
      <c r="J66" s="163"/>
      <c r="K66" s="162">
        <f>ROUND(E66*J66,2)</f>
        <v>0</v>
      </c>
      <c r="L66" s="162">
        <v>15</v>
      </c>
      <c r="M66" s="162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2"/>
      <c r="S66" s="162" t="s">
        <v>192</v>
      </c>
      <c r="T66" s="162" t="s">
        <v>135</v>
      </c>
      <c r="U66" s="162">
        <v>1.45</v>
      </c>
      <c r="V66" s="162">
        <f>ROUND(E66*U66,2)</f>
        <v>2.9</v>
      </c>
      <c r="W66" s="162"/>
      <c r="X66" s="162" t="s">
        <v>136</v>
      </c>
      <c r="Y66" s="162" t="s">
        <v>137</v>
      </c>
      <c r="Z66" s="152"/>
      <c r="AA66" s="152"/>
      <c r="AB66" s="152"/>
      <c r="AC66" s="152"/>
      <c r="AD66" s="152"/>
      <c r="AE66" s="152"/>
      <c r="AF66" s="152"/>
      <c r="AG66" s="152" t="s">
        <v>138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5">
      <c r="A67" s="168" t="s">
        <v>129</v>
      </c>
      <c r="B67" s="169" t="s">
        <v>84</v>
      </c>
      <c r="C67" s="188" t="s">
        <v>85</v>
      </c>
      <c r="D67" s="170"/>
      <c r="E67" s="171"/>
      <c r="F67" s="172"/>
      <c r="G67" s="173">
        <f>SUMIF(AG68:AG71,"&lt;&gt;NOR",G68:G71)</f>
        <v>0</v>
      </c>
      <c r="H67" s="167"/>
      <c r="I67" s="167">
        <f>SUM(I68:I71)</f>
        <v>0</v>
      </c>
      <c r="J67" s="167"/>
      <c r="K67" s="167">
        <f>SUM(K68:K71)</f>
        <v>0</v>
      </c>
      <c r="L67" s="167"/>
      <c r="M67" s="167">
        <f>SUM(M68:M71)</f>
        <v>0</v>
      </c>
      <c r="N67" s="166"/>
      <c r="O67" s="166">
        <f>SUM(O68:O71)</f>
        <v>0.32999999999999996</v>
      </c>
      <c r="P67" s="166"/>
      <c r="Q67" s="166">
        <f>SUM(Q68:Q71)</f>
        <v>0</v>
      </c>
      <c r="R67" s="167"/>
      <c r="S67" s="167"/>
      <c r="T67" s="167"/>
      <c r="U67" s="167"/>
      <c r="V67" s="167">
        <f>SUM(V68:V71)</f>
        <v>8.08</v>
      </c>
      <c r="W67" s="167"/>
      <c r="X67" s="167"/>
      <c r="Y67" s="167"/>
      <c r="AG67" t="s">
        <v>130</v>
      </c>
    </row>
    <row r="68" spans="1:60" outlineLevel="1" x14ac:dyDescent="0.25">
      <c r="A68" s="181">
        <v>38</v>
      </c>
      <c r="B68" s="182" t="s">
        <v>234</v>
      </c>
      <c r="C68" s="189" t="s">
        <v>235</v>
      </c>
      <c r="D68" s="183" t="s">
        <v>236</v>
      </c>
      <c r="E68" s="184">
        <v>6.8</v>
      </c>
      <c r="F68" s="185"/>
      <c r="G68" s="186">
        <f>ROUND(E68*F68,2)</f>
        <v>0</v>
      </c>
      <c r="H68" s="163"/>
      <c r="I68" s="162">
        <f>ROUND(E68*H68,2)</f>
        <v>0</v>
      </c>
      <c r="J68" s="163"/>
      <c r="K68" s="162">
        <f>ROUND(E68*J68,2)</f>
        <v>0</v>
      </c>
      <c r="L68" s="162">
        <v>15</v>
      </c>
      <c r="M68" s="162">
        <f>G68*(1+L68/100)</f>
        <v>0</v>
      </c>
      <c r="N68" s="161">
        <v>3.2000000000000003E-4</v>
      </c>
      <c r="O68" s="161">
        <f>ROUND(E68*N68,2)</f>
        <v>0</v>
      </c>
      <c r="P68" s="161">
        <v>0</v>
      </c>
      <c r="Q68" s="161">
        <f>ROUND(E68*P68,2)</f>
        <v>0</v>
      </c>
      <c r="R68" s="162"/>
      <c r="S68" s="162" t="s">
        <v>134</v>
      </c>
      <c r="T68" s="162" t="s">
        <v>134</v>
      </c>
      <c r="U68" s="162">
        <v>0.23599999999999999</v>
      </c>
      <c r="V68" s="162">
        <f>ROUND(E68*U68,2)</f>
        <v>1.6</v>
      </c>
      <c r="W68" s="162"/>
      <c r="X68" s="162" t="s">
        <v>136</v>
      </c>
      <c r="Y68" s="162" t="s">
        <v>137</v>
      </c>
      <c r="Z68" s="152"/>
      <c r="AA68" s="152"/>
      <c r="AB68" s="152"/>
      <c r="AC68" s="152"/>
      <c r="AD68" s="152"/>
      <c r="AE68" s="152"/>
      <c r="AF68" s="152"/>
      <c r="AG68" s="152" t="s">
        <v>138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0.399999999999999" outlineLevel="1" x14ac:dyDescent="0.25">
      <c r="A69" s="181">
        <v>39</v>
      </c>
      <c r="B69" s="182" t="s">
        <v>237</v>
      </c>
      <c r="C69" s="189" t="s">
        <v>238</v>
      </c>
      <c r="D69" s="183" t="s">
        <v>141</v>
      </c>
      <c r="E69" s="184">
        <v>6.23</v>
      </c>
      <c r="F69" s="185"/>
      <c r="G69" s="186">
        <f>ROUND(E69*F69,2)</f>
        <v>0</v>
      </c>
      <c r="H69" s="163"/>
      <c r="I69" s="162">
        <f>ROUND(E69*H69,2)</f>
        <v>0</v>
      </c>
      <c r="J69" s="163"/>
      <c r="K69" s="162">
        <f>ROUND(E69*J69,2)</f>
        <v>0</v>
      </c>
      <c r="L69" s="162">
        <v>15</v>
      </c>
      <c r="M69" s="162">
        <f>G69*(1+L69/100)</f>
        <v>0</v>
      </c>
      <c r="N69" s="161">
        <v>4.7600000000000003E-3</v>
      </c>
      <c r="O69" s="161">
        <f>ROUND(E69*N69,2)</f>
        <v>0.03</v>
      </c>
      <c r="P69" s="161">
        <v>0</v>
      </c>
      <c r="Q69" s="161">
        <f>ROUND(E69*P69,2)</f>
        <v>0</v>
      </c>
      <c r="R69" s="162"/>
      <c r="S69" s="162" t="s">
        <v>134</v>
      </c>
      <c r="T69" s="162" t="s">
        <v>146</v>
      </c>
      <c r="U69" s="162">
        <v>1.04</v>
      </c>
      <c r="V69" s="162">
        <f>ROUND(E69*U69,2)</f>
        <v>6.48</v>
      </c>
      <c r="W69" s="162"/>
      <c r="X69" s="162" t="s">
        <v>136</v>
      </c>
      <c r="Y69" s="162" t="s">
        <v>137</v>
      </c>
      <c r="Z69" s="152"/>
      <c r="AA69" s="152"/>
      <c r="AB69" s="152"/>
      <c r="AC69" s="152"/>
      <c r="AD69" s="152"/>
      <c r="AE69" s="152"/>
      <c r="AF69" s="152"/>
      <c r="AG69" s="152" t="s">
        <v>138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81">
        <v>40</v>
      </c>
      <c r="B70" s="182" t="s">
        <v>239</v>
      </c>
      <c r="C70" s="189" t="s">
        <v>240</v>
      </c>
      <c r="D70" s="183" t="s">
        <v>141</v>
      </c>
      <c r="E70" s="184">
        <v>7.82</v>
      </c>
      <c r="F70" s="185"/>
      <c r="G70" s="186">
        <f>ROUND(E70*F70,2)</f>
        <v>0</v>
      </c>
      <c r="H70" s="163"/>
      <c r="I70" s="162">
        <f>ROUND(E70*H70,2)</f>
        <v>0</v>
      </c>
      <c r="J70" s="163"/>
      <c r="K70" s="162">
        <f>ROUND(E70*J70,2)</f>
        <v>0</v>
      </c>
      <c r="L70" s="162">
        <v>15</v>
      </c>
      <c r="M70" s="162">
        <f>G70*(1+L70/100)</f>
        <v>0</v>
      </c>
      <c r="N70" s="161">
        <v>1.9199999999999998E-2</v>
      </c>
      <c r="O70" s="161">
        <f>ROUND(E70*N70,2)</f>
        <v>0.15</v>
      </c>
      <c r="P70" s="161">
        <v>0</v>
      </c>
      <c r="Q70" s="161">
        <f>ROUND(E70*P70,2)</f>
        <v>0</v>
      </c>
      <c r="R70" s="162" t="s">
        <v>168</v>
      </c>
      <c r="S70" s="162" t="s">
        <v>134</v>
      </c>
      <c r="T70" s="162" t="s">
        <v>135</v>
      </c>
      <c r="U70" s="162">
        <v>0</v>
      </c>
      <c r="V70" s="162">
        <f>ROUND(E70*U70,2)</f>
        <v>0</v>
      </c>
      <c r="W70" s="162"/>
      <c r="X70" s="162" t="s">
        <v>169</v>
      </c>
      <c r="Y70" s="162" t="s">
        <v>137</v>
      </c>
      <c r="Z70" s="152"/>
      <c r="AA70" s="152"/>
      <c r="AB70" s="152"/>
      <c r="AC70" s="152"/>
      <c r="AD70" s="152"/>
      <c r="AE70" s="152"/>
      <c r="AF70" s="152"/>
      <c r="AG70" s="152" t="s">
        <v>170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81">
        <v>41</v>
      </c>
      <c r="B71" s="182" t="s">
        <v>241</v>
      </c>
      <c r="C71" s="189" t="s">
        <v>242</v>
      </c>
      <c r="D71" s="183" t="s">
        <v>141</v>
      </c>
      <c r="E71" s="184">
        <v>7.16</v>
      </c>
      <c r="F71" s="185"/>
      <c r="G71" s="186">
        <f>ROUND(E71*F71,2)</f>
        <v>0</v>
      </c>
      <c r="H71" s="163"/>
      <c r="I71" s="162">
        <f>ROUND(E71*H71,2)</f>
        <v>0</v>
      </c>
      <c r="J71" s="163"/>
      <c r="K71" s="162">
        <f>ROUND(E71*J71,2)</f>
        <v>0</v>
      </c>
      <c r="L71" s="162">
        <v>15</v>
      </c>
      <c r="M71" s="162">
        <f>G71*(1+L71/100)</f>
        <v>0</v>
      </c>
      <c r="N71" s="161">
        <v>2.07E-2</v>
      </c>
      <c r="O71" s="161">
        <f>ROUND(E71*N71,2)</f>
        <v>0.15</v>
      </c>
      <c r="P71" s="161">
        <v>0</v>
      </c>
      <c r="Q71" s="161">
        <f>ROUND(E71*P71,2)</f>
        <v>0</v>
      </c>
      <c r="R71" s="162" t="s">
        <v>168</v>
      </c>
      <c r="S71" s="162" t="s">
        <v>134</v>
      </c>
      <c r="T71" s="162" t="s">
        <v>146</v>
      </c>
      <c r="U71" s="162">
        <v>0</v>
      </c>
      <c r="V71" s="162">
        <f>ROUND(E71*U71,2)</f>
        <v>0</v>
      </c>
      <c r="W71" s="162"/>
      <c r="X71" s="162" t="s">
        <v>169</v>
      </c>
      <c r="Y71" s="162" t="s">
        <v>137</v>
      </c>
      <c r="Z71" s="152"/>
      <c r="AA71" s="152"/>
      <c r="AB71" s="152"/>
      <c r="AC71" s="152"/>
      <c r="AD71" s="152"/>
      <c r="AE71" s="152"/>
      <c r="AF71" s="152"/>
      <c r="AG71" s="152" t="s">
        <v>170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x14ac:dyDescent="0.25">
      <c r="A72" s="168" t="s">
        <v>129</v>
      </c>
      <c r="B72" s="169" t="s">
        <v>86</v>
      </c>
      <c r="C72" s="188" t="s">
        <v>87</v>
      </c>
      <c r="D72" s="170"/>
      <c r="E72" s="171"/>
      <c r="F72" s="172"/>
      <c r="G72" s="173">
        <f>SUMIF(AG73:AG82,"&lt;&gt;NOR",G73:G82)</f>
        <v>0</v>
      </c>
      <c r="H72" s="167"/>
      <c r="I72" s="167">
        <f>SUM(I73:I82)</f>
        <v>0</v>
      </c>
      <c r="J72" s="167"/>
      <c r="K72" s="167">
        <f>SUM(K73:K82)</f>
        <v>0</v>
      </c>
      <c r="L72" s="167"/>
      <c r="M72" s="167">
        <f>SUM(M73:M82)</f>
        <v>0</v>
      </c>
      <c r="N72" s="166"/>
      <c r="O72" s="166">
        <f>SUM(O73:O82)</f>
        <v>0.19</v>
      </c>
      <c r="P72" s="166"/>
      <c r="Q72" s="166">
        <f>SUM(Q73:Q82)</f>
        <v>0.04</v>
      </c>
      <c r="R72" s="167"/>
      <c r="S72" s="167"/>
      <c r="T72" s="167"/>
      <c r="U72" s="167"/>
      <c r="V72" s="167">
        <f>SUM(V73:V82)</f>
        <v>39.15</v>
      </c>
      <c r="W72" s="167"/>
      <c r="X72" s="167"/>
      <c r="Y72" s="167"/>
      <c r="AG72" t="s">
        <v>130</v>
      </c>
    </row>
    <row r="73" spans="1:60" outlineLevel="1" x14ac:dyDescent="0.25">
      <c r="A73" s="181">
        <v>42</v>
      </c>
      <c r="B73" s="182" t="s">
        <v>243</v>
      </c>
      <c r="C73" s="189" t="s">
        <v>244</v>
      </c>
      <c r="D73" s="183" t="s">
        <v>236</v>
      </c>
      <c r="E73" s="184">
        <v>44.8</v>
      </c>
      <c r="F73" s="185"/>
      <c r="G73" s="186">
        <f t="shared" ref="G73:G78" si="7">ROUND(E73*F73,2)</f>
        <v>0</v>
      </c>
      <c r="H73" s="163"/>
      <c r="I73" s="162">
        <f t="shared" ref="I73:I78" si="8">ROUND(E73*H73,2)</f>
        <v>0</v>
      </c>
      <c r="J73" s="163"/>
      <c r="K73" s="162">
        <f t="shared" ref="K73:K78" si="9">ROUND(E73*J73,2)</f>
        <v>0</v>
      </c>
      <c r="L73" s="162">
        <v>15</v>
      </c>
      <c r="M73" s="162">
        <f t="shared" ref="M73:M78" si="10">G73*(1+L73/100)</f>
        <v>0</v>
      </c>
      <c r="N73" s="161">
        <v>0</v>
      </c>
      <c r="O73" s="161">
        <f t="shared" ref="O73:O78" si="11">ROUND(E73*N73,2)</f>
        <v>0</v>
      </c>
      <c r="P73" s="161">
        <v>0</v>
      </c>
      <c r="Q73" s="161">
        <f t="shared" ref="Q73:Q78" si="12">ROUND(E73*P73,2)</f>
        <v>0</v>
      </c>
      <c r="R73" s="162"/>
      <c r="S73" s="162" t="s">
        <v>134</v>
      </c>
      <c r="T73" s="162" t="s">
        <v>146</v>
      </c>
      <c r="U73" s="162">
        <v>0.18099999999999999</v>
      </c>
      <c r="V73" s="162">
        <f t="shared" ref="V73:V78" si="13">ROUND(E73*U73,2)</f>
        <v>8.11</v>
      </c>
      <c r="W73" s="162"/>
      <c r="X73" s="162" t="s">
        <v>136</v>
      </c>
      <c r="Y73" s="162" t="s">
        <v>137</v>
      </c>
      <c r="Z73" s="152"/>
      <c r="AA73" s="152"/>
      <c r="AB73" s="152"/>
      <c r="AC73" s="152"/>
      <c r="AD73" s="152"/>
      <c r="AE73" s="152"/>
      <c r="AF73" s="152"/>
      <c r="AG73" s="152" t="s">
        <v>138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81">
        <v>43</v>
      </c>
      <c r="B74" s="182" t="s">
        <v>245</v>
      </c>
      <c r="C74" s="189" t="s">
        <v>246</v>
      </c>
      <c r="D74" s="183" t="s">
        <v>141</v>
      </c>
      <c r="E74" s="184">
        <v>41</v>
      </c>
      <c r="F74" s="185"/>
      <c r="G74" s="186">
        <f t="shared" si="7"/>
        <v>0</v>
      </c>
      <c r="H74" s="163"/>
      <c r="I74" s="162">
        <f t="shared" si="8"/>
        <v>0</v>
      </c>
      <c r="J74" s="163"/>
      <c r="K74" s="162">
        <f t="shared" si="9"/>
        <v>0</v>
      </c>
      <c r="L74" s="162">
        <v>15</v>
      </c>
      <c r="M74" s="162">
        <f t="shared" si="10"/>
        <v>0</v>
      </c>
      <c r="N74" s="161">
        <v>1.0000000000000001E-5</v>
      </c>
      <c r="O74" s="161">
        <f t="shared" si="11"/>
        <v>0</v>
      </c>
      <c r="P74" s="161">
        <v>0</v>
      </c>
      <c r="Q74" s="161">
        <f t="shared" si="12"/>
        <v>0</v>
      </c>
      <c r="R74" s="162"/>
      <c r="S74" s="162" t="s">
        <v>134</v>
      </c>
      <c r="T74" s="162" t="s">
        <v>146</v>
      </c>
      <c r="U74" s="162">
        <v>0.06</v>
      </c>
      <c r="V74" s="162">
        <f t="shared" si="13"/>
        <v>2.46</v>
      </c>
      <c r="W74" s="162"/>
      <c r="X74" s="162" t="s">
        <v>136</v>
      </c>
      <c r="Y74" s="162" t="s">
        <v>137</v>
      </c>
      <c r="Z74" s="152"/>
      <c r="AA74" s="152"/>
      <c r="AB74" s="152"/>
      <c r="AC74" s="152"/>
      <c r="AD74" s="152"/>
      <c r="AE74" s="152"/>
      <c r="AF74" s="152"/>
      <c r="AG74" s="152" t="s">
        <v>138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81">
        <v>44</v>
      </c>
      <c r="B75" s="182" t="s">
        <v>247</v>
      </c>
      <c r="C75" s="189" t="s">
        <v>248</v>
      </c>
      <c r="D75" s="183" t="s">
        <v>141</v>
      </c>
      <c r="E75" s="184">
        <v>39</v>
      </c>
      <c r="F75" s="185"/>
      <c r="G75" s="186">
        <f t="shared" si="7"/>
        <v>0</v>
      </c>
      <c r="H75" s="163"/>
      <c r="I75" s="162">
        <f t="shared" si="8"/>
        <v>0</v>
      </c>
      <c r="J75" s="163"/>
      <c r="K75" s="162">
        <f t="shared" si="9"/>
        <v>0</v>
      </c>
      <c r="L75" s="162">
        <v>15</v>
      </c>
      <c r="M75" s="162">
        <f t="shared" si="10"/>
        <v>0</v>
      </c>
      <c r="N75" s="161">
        <v>0</v>
      </c>
      <c r="O75" s="161">
        <f t="shared" si="11"/>
        <v>0</v>
      </c>
      <c r="P75" s="161">
        <v>1E-3</v>
      </c>
      <c r="Q75" s="161">
        <f t="shared" si="12"/>
        <v>0.04</v>
      </c>
      <c r="R75" s="162"/>
      <c r="S75" s="162" t="s">
        <v>134</v>
      </c>
      <c r="T75" s="162" t="s">
        <v>146</v>
      </c>
      <c r="U75" s="162">
        <v>0.255</v>
      </c>
      <c r="V75" s="162">
        <f t="shared" si="13"/>
        <v>9.9499999999999993</v>
      </c>
      <c r="W75" s="162"/>
      <c r="X75" s="162" t="s">
        <v>136</v>
      </c>
      <c r="Y75" s="162" t="s">
        <v>137</v>
      </c>
      <c r="Z75" s="152"/>
      <c r="AA75" s="152"/>
      <c r="AB75" s="152"/>
      <c r="AC75" s="152"/>
      <c r="AD75" s="152"/>
      <c r="AE75" s="152"/>
      <c r="AF75" s="152"/>
      <c r="AG75" s="152" t="s">
        <v>138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0.399999999999999" outlineLevel="1" x14ac:dyDescent="0.25">
      <c r="A76" s="181">
        <v>45</v>
      </c>
      <c r="B76" s="182" t="s">
        <v>249</v>
      </c>
      <c r="C76" s="189" t="s">
        <v>250</v>
      </c>
      <c r="D76" s="183" t="s">
        <v>141</v>
      </c>
      <c r="E76" s="184">
        <v>41</v>
      </c>
      <c r="F76" s="185"/>
      <c r="G76" s="186">
        <f t="shared" si="7"/>
        <v>0</v>
      </c>
      <c r="H76" s="163"/>
      <c r="I76" s="162">
        <f t="shared" si="8"/>
        <v>0</v>
      </c>
      <c r="J76" s="163"/>
      <c r="K76" s="162">
        <f t="shared" si="9"/>
        <v>0</v>
      </c>
      <c r="L76" s="162">
        <v>15</v>
      </c>
      <c r="M76" s="162">
        <f t="shared" si="10"/>
        <v>0</v>
      </c>
      <c r="N76" s="161">
        <v>3.3E-4</v>
      </c>
      <c r="O76" s="161">
        <f t="shared" si="11"/>
        <v>0.01</v>
      </c>
      <c r="P76" s="161">
        <v>0</v>
      </c>
      <c r="Q76" s="161">
        <f t="shared" si="12"/>
        <v>0</v>
      </c>
      <c r="R76" s="162"/>
      <c r="S76" s="162" t="s">
        <v>134</v>
      </c>
      <c r="T76" s="162" t="s">
        <v>146</v>
      </c>
      <c r="U76" s="162">
        <v>0.45</v>
      </c>
      <c r="V76" s="162">
        <f t="shared" si="13"/>
        <v>18.45</v>
      </c>
      <c r="W76" s="162"/>
      <c r="X76" s="162" t="s">
        <v>136</v>
      </c>
      <c r="Y76" s="162" t="s">
        <v>137</v>
      </c>
      <c r="Z76" s="152"/>
      <c r="AA76" s="152"/>
      <c r="AB76" s="152"/>
      <c r="AC76" s="152"/>
      <c r="AD76" s="152"/>
      <c r="AE76" s="152"/>
      <c r="AF76" s="152"/>
      <c r="AG76" s="152" t="s">
        <v>138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81">
        <v>46</v>
      </c>
      <c r="B77" s="182" t="s">
        <v>251</v>
      </c>
      <c r="C77" s="189" t="s">
        <v>252</v>
      </c>
      <c r="D77" s="183" t="s">
        <v>236</v>
      </c>
      <c r="E77" s="184">
        <v>1.2</v>
      </c>
      <c r="F77" s="185"/>
      <c r="G77" s="186">
        <f t="shared" si="7"/>
        <v>0</v>
      </c>
      <c r="H77" s="163"/>
      <c r="I77" s="162">
        <f t="shared" si="8"/>
        <v>0</v>
      </c>
      <c r="J77" s="163"/>
      <c r="K77" s="162">
        <f t="shared" si="9"/>
        <v>0</v>
      </c>
      <c r="L77" s="162">
        <v>15</v>
      </c>
      <c r="M77" s="162">
        <f t="shared" si="10"/>
        <v>0</v>
      </c>
      <c r="N77" s="161">
        <v>0</v>
      </c>
      <c r="O77" s="161">
        <f t="shared" si="11"/>
        <v>0</v>
      </c>
      <c r="P77" s="161">
        <v>0</v>
      </c>
      <c r="Q77" s="161">
        <f t="shared" si="12"/>
        <v>0</v>
      </c>
      <c r="R77" s="162"/>
      <c r="S77" s="162" t="s">
        <v>134</v>
      </c>
      <c r="T77" s="162" t="s">
        <v>134</v>
      </c>
      <c r="U77" s="162">
        <v>0.152</v>
      </c>
      <c r="V77" s="162">
        <f t="shared" si="13"/>
        <v>0.18</v>
      </c>
      <c r="W77" s="162"/>
      <c r="X77" s="162" t="s">
        <v>136</v>
      </c>
      <c r="Y77" s="162" t="s">
        <v>137</v>
      </c>
      <c r="Z77" s="152"/>
      <c r="AA77" s="152"/>
      <c r="AB77" s="152"/>
      <c r="AC77" s="152"/>
      <c r="AD77" s="152"/>
      <c r="AE77" s="152"/>
      <c r="AF77" s="152"/>
      <c r="AG77" s="152" t="s">
        <v>138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75">
        <v>47</v>
      </c>
      <c r="B78" s="176" t="s">
        <v>253</v>
      </c>
      <c r="C78" s="190" t="s">
        <v>254</v>
      </c>
      <c r="D78" s="177" t="s">
        <v>236</v>
      </c>
      <c r="E78" s="178">
        <v>49.28</v>
      </c>
      <c r="F78" s="179"/>
      <c r="G78" s="180">
        <f t="shared" si="7"/>
        <v>0</v>
      </c>
      <c r="H78" s="163"/>
      <c r="I78" s="162">
        <f t="shared" si="8"/>
        <v>0</v>
      </c>
      <c r="J78" s="163"/>
      <c r="K78" s="162">
        <f t="shared" si="9"/>
        <v>0</v>
      </c>
      <c r="L78" s="162">
        <v>15</v>
      </c>
      <c r="M78" s="162">
        <f t="shared" si="10"/>
        <v>0</v>
      </c>
      <c r="N78" s="161">
        <v>5.0000000000000001E-4</v>
      </c>
      <c r="O78" s="161">
        <f t="shared" si="11"/>
        <v>0.02</v>
      </c>
      <c r="P78" s="161">
        <v>0</v>
      </c>
      <c r="Q78" s="161">
        <f t="shared" si="12"/>
        <v>0</v>
      </c>
      <c r="R78" s="162" t="s">
        <v>168</v>
      </c>
      <c r="S78" s="162" t="s">
        <v>134</v>
      </c>
      <c r="T78" s="162" t="s">
        <v>146</v>
      </c>
      <c r="U78" s="162">
        <v>0</v>
      </c>
      <c r="V78" s="162">
        <f t="shared" si="13"/>
        <v>0</v>
      </c>
      <c r="W78" s="162"/>
      <c r="X78" s="162" t="s">
        <v>169</v>
      </c>
      <c r="Y78" s="162" t="s">
        <v>137</v>
      </c>
      <c r="Z78" s="152"/>
      <c r="AA78" s="152"/>
      <c r="AB78" s="152"/>
      <c r="AC78" s="152"/>
      <c r="AD78" s="152"/>
      <c r="AE78" s="152"/>
      <c r="AF78" s="152"/>
      <c r="AG78" s="152" t="s">
        <v>170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2" x14ac:dyDescent="0.25">
      <c r="A79" s="159"/>
      <c r="B79" s="160"/>
      <c r="C79" s="191" t="s">
        <v>255</v>
      </c>
      <c r="D79" s="164"/>
      <c r="E79" s="165">
        <v>49.28</v>
      </c>
      <c r="F79" s="162"/>
      <c r="G79" s="162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2"/>
      <c r="AA79" s="152"/>
      <c r="AB79" s="152"/>
      <c r="AC79" s="152"/>
      <c r="AD79" s="152"/>
      <c r="AE79" s="152"/>
      <c r="AF79" s="152"/>
      <c r="AG79" s="152" t="s">
        <v>148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0.399999999999999" outlineLevel="1" x14ac:dyDescent="0.25">
      <c r="A80" s="175">
        <v>48</v>
      </c>
      <c r="B80" s="176" t="s">
        <v>256</v>
      </c>
      <c r="C80" s="190" t="s">
        <v>257</v>
      </c>
      <c r="D80" s="177" t="s">
        <v>141</v>
      </c>
      <c r="E80" s="178">
        <v>45.1</v>
      </c>
      <c r="F80" s="179"/>
      <c r="G80" s="180">
        <f>ROUND(E80*F80,2)</f>
        <v>0</v>
      </c>
      <c r="H80" s="163"/>
      <c r="I80" s="162">
        <f>ROUND(E80*H80,2)</f>
        <v>0</v>
      </c>
      <c r="J80" s="163"/>
      <c r="K80" s="162">
        <f>ROUND(E80*J80,2)</f>
        <v>0</v>
      </c>
      <c r="L80" s="162">
        <v>15</v>
      </c>
      <c r="M80" s="162">
        <f>G80*(1+L80/100)</f>
        <v>0</v>
      </c>
      <c r="N80" s="161">
        <v>3.5999999999999999E-3</v>
      </c>
      <c r="O80" s="161">
        <f>ROUND(E80*N80,2)</f>
        <v>0.16</v>
      </c>
      <c r="P80" s="161">
        <v>0</v>
      </c>
      <c r="Q80" s="161">
        <f>ROUND(E80*P80,2)</f>
        <v>0</v>
      </c>
      <c r="R80" s="162" t="s">
        <v>168</v>
      </c>
      <c r="S80" s="162" t="s">
        <v>134</v>
      </c>
      <c r="T80" s="162" t="s">
        <v>135</v>
      </c>
      <c r="U80" s="162">
        <v>0</v>
      </c>
      <c r="V80" s="162">
        <f>ROUND(E80*U80,2)</f>
        <v>0</v>
      </c>
      <c r="W80" s="162"/>
      <c r="X80" s="162" t="s">
        <v>169</v>
      </c>
      <c r="Y80" s="162" t="s">
        <v>137</v>
      </c>
      <c r="Z80" s="152"/>
      <c r="AA80" s="152"/>
      <c r="AB80" s="152"/>
      <c r="AC80" s="152"/>
      <c r="AD80" s="152"/>
      <c r="AE80" s="152"/>
      <c r="AF80" s="152"/>
      <c r="AG80" s="152" t="s">
        <v>170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2" x14ac:dyDescent="0.25">
      <c r="A81" s="159"/>
      <c r="B81" s="160"/>
      <c r="C81" s="191" t="s">
        <v>258</v>
      </c>
      <c r="D81" s="164"/>
      <c r="E81" s="165">
        <v>45.1</v>
      </c>
      <c r="F81" s="162"/>
      <c r="G81" s="162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52"/>
      <c r="AA81" s="152"/>
      <c r="AB81" s="152"/>
      <c r="AC81" s="152"/>
      <c r="AD81" s="152"/>
      <c r="AE81" s="152"/>
      <c r="AF81" s="152"/>
      <c r="AG81" s="152" t="s">
        <v>148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81">
        <v>49</v>
      </c>
      <c r="B82" s="182" t="s">
        <v>259</v>
      </c>
      <c r="C82" s="189" t="s">
        <v>260</v>
      </c>
      <c r="D82" s="183" t="s">
        <v>163</v>
      </c>
      <c r="E82" s="184">
        <v>2</v>
      </c>
      <c r="F82" s="185"/>
      <c r="G82" s="186">
        <f>ROUND(E82*F82,2)</f>
        <v>0</v>
      </c>
      <c r="H82" s="163"/>
      <c r="I82" s="162">
        <f>ROUND(E82*H82,2)</f>
        <v>0</v>
      </c>
      <c r="J82" s="163"/>
      <c r="K82" s="162">
        <f>ROUND(E82*J82,2)</f>
        <v>0</v>
      </c>
      <c r="L82" s="162">
        <v>15</v>
      </c>
      <c r="M82" s="162">
        <f>G82*(1+L82/100)</f>
        <v>0</v>
      </c>
      <c r="N82" s="161">
        <v>1.3999999999999999E-4</v>
      </c>
      <c r="O82" s="161">
        <f>ROUND(E82*N82,2)</f>
        <v>0</v>
      </c>
      <c r="P82" s="161">
        <v>0</v>
      </c>
      <c r="Q82" s="161">
        <f>ROUND(E82*P82,2)</f>
        <v>0</v>
      </c>
      <c r="R82" s="162" t="s">
        <v>168</v>
      </c>
      <c r="S82" s="162" t="s">
        <v>134</v>
      </c>
      <c r="T82" s="162" t="s">
        <v>146</v>
      </c>
      <c r="U82" s="162">
        <v>0</v>
      </c>
      <c r="V82" s="162">
        <f>ROUND(E82*U82,2)</f>
        <v>0</v>
      </c>
      <c r="W82" s="162"/>
      <c r="X82" s="162" t="s">
        <v>169</v>
      </c>
      <c r="Y82" s="162" t="s">
        <v>137</v>
      </c>
      <c r="Z82" s="152"/>
      <c r="AA82" s="152"/>
      <c r="AB82" s="152"/>
      <c r="AC82" s="152"/>
      <c r="AD82" s="152"/>
      <c r="AE82" s="152"/>
      <c r="AF82" s="152"/>
      <c r="AG82" s="152" t="s">
        <v>170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x14ac:dyDescent="0.25">
      <c r="A83" s="168" t="s">
        <v>129</v>
      </c>
      <c r="B83" s="169" t="s">
        <v>88</v>
      </c>
      <c r="C83" s="188" t="s">
        <v>89</v>
      </c>
      <c r="D83" s="170"/>
      <c r="E83" s="171"/>
      <c r="F83" s="172"/>
      <c r="G83" s="173">
        <f>SUMIF(AG84:AG88,"&lt;&gt;NOR",G84:G88)</f>
        <v>0</v>
      </c>
      <c r="H83" s="167"/>
      <c r="I83" s="167">
        <f>SUM(I84:I88)</f>
        <v>0</v>
      </c>
      <c r="J83" s="167"/>
      <c r="K83" s="167">
        <f>SUM(K84:K88)</f>
        <v>0</v>
      </c>
      <c r="L83" s="167"/>
      <c r="M83" s="167">
        <f>SUM(M84:M88)</f>
        <v>0</v>
      </c>
      <c r="N83" s="166"/>
      <c r="O83" s="166">
        <f>SUM(O84:O88)</f>
        <v>0.42000000000000004</v>
      </c>
      <c r="P83" s="166"/>
      <c r="Q83" s="166">
        <f>SUM(Q84:Q88)</f>
        <v>0</v>
      </c>
      <c r="R83" s="167"/>
      <c r="S83" s="167"/>
      <c r="T83" s="167"/>
      <c r="U83" s="167"/>
      <c r="V83" s="167">
        <f>SUM(V84:V88)</f>
        <v>20.98</v>
      </c>
      <c r="W83" s="167"/>
      <c r="X83" s="167"/>
      <c r="Y83" s="167"/>
      <c r="AG83" t="s">
        <v>130</v>
      </c>
    </row>
    <row r="84" spans="1:60" outlineLevel="1" x14ac:dyDescent="0.25">
      <c r="A84" s="181">
        <v>50</v>
      </c>
      <c r="B84" s="182" t="s">
        <v>261</v>
      </c>
      <c r="C84" s="189" t="s">
        <v>262</v>
      </c>
      <c r="D84" s="183" t="s">
        <v>141</v>
      </c>
      <c r="E84" s="184">
        <v>16.2</v>
      </c>
      <c r="F84" s="185"/>
      <c r="G84" s="186">
        <f>ROUND(E84*F84,2)</f>
        <v>0</v>
      </c>
      <c r="H84" s="163"/>
      <c r="I84" s="162">
        <f>ROUND(E84*H84,2)</f>
        <v>0</v>
      </c>
      <c r="J84" s="163"/>
      <c r="K84" s="162">
        <f>ROUND(E84*J84,2)</f>
        <v>0</v>
      </c>
      <c r="L84" s="162">
        <v>15</v>
      </c>
      <c r="M84" s="162">
        <f>G84*(1+L84/100)</f>
        <v>0</v>
      </c>
      <c r="N84" s="161">
        <v>0</v>
      </c>
      <c r="O84" s="161">
        <f>ROUND(E84*N84,2)</f>
        <v>0</v>
      </c>
      <c r="P84" s="161">
        <v>0</v>
      </c>
      <c r="Q84" s="161">
        <f>ROUND(E84*P84,2)</f>
        <v>0</v>
      </c>
      <c r="R84" s="162"/>
      <c r="S84" s="162" t="s">
        <v>134</v>
      </c>
      <c r="T84" s="162" t="s">
        <v>146</v>
      </c>
      <c r="U84" s="162">
        <v>0.33500000000000002</v>
      </c>
      <c r="V84" s="162">
        <f>ROUND(E84*U84,2)</f>
        <v>5.43</v>
      </c>
      <c r="W84" s="162"/>
      <c r="X84" s="162" t="s">
        <v>136</v>
      </c>
      <c r="Y84" s="162" t="s">
        <v>137</v>
      </c>
      <c r="Z84" s="152"/>
      <c r="AA84" s="152"/>
      <c r="AB84" s="152"/>
      <c r="AC84" s="152"/>
      <c r="AD84" s="152"/>
      <c r="AE84" s="152"/>
      <c r="AF84" s="152"/>
      <c r="AG84" s="152" t="s">
        <v>138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0.399999999999999" outlineLevel="1" x14ac:dyDescent="0.25">
      <c r="A85" s="175">
        <v>51</v>
      </c>
      <c r="B85" s="176" t="s">
        <v>263</v>
      </c>
      <c r="C85" s="190" t="s">
        <v>264</v>
      </c>
      <c r="D85" s="177" t="s">
        <v>141</v>
      </c>
      <c r="E85" s="178">
        <v>15.8</v>
      </c>
      <c r="F85" s="179"/>
      <c r="G85" s="180">
        <f>ROUND(E85*F85,2)</f>
        <v>0</v>
      </c>
      <c r="H85" s="163"/>
      <c r="I85" s="162">
        <f>ROUND(E85*H85,2)</f>
        <v>0</v>
      </c>
      <c r="J85" s="163"/>
      <c r="K85" s="162">
        <f>ROUND(E85*J85,2)</f>
        <v>0</v>
      </c>
      <c r="L85" s="162">
        <v>15</v>
      </c>
      <c r="M85" s="162">
        <f>G85*(1+L85/100)</f>
        <v>0</v>
      </c>
      <c r="N85" s="161">
        <v>4.9699999999999996E-3</v>
      </c>
      <c r="O85" s="161">
        <f>ROUND(E85*N85,2)</f>
        <v>0.08</v>
      </c>
      <c r="P85" s="161">
        <v>0</v>
      </c>
      <c r="Q85" s="161">
        <f>ROUND(E85*P85,2)</f>
        <v>0</v>
      </c>
      <c r="R85" s="162"/>
      <c r="S85" s="162" t="s">
        <v>134</v>
      </c>
      <c r="T85" s="162" t="s">
        <v>146</v>
      </c>
      <c r="U85" s="162">
        <v>0.98399999999999999</v>
      </c>
      <c r="V85" s="162">
        <f>ROUND(E85*U85,2)</f>
        <v>15.55</v>
      </c>
      <c r="W85" s="162"/>
      <c r="X85" s="162" t="s">
        <v>136</v>
      </c>
      <c r="Y85" s="162" t="s">
        <v>137</v>
      </c>
      <c r="Z85" s="152"/>
      <c r="AA85" s="152"/>
      <c r="AB85" s="152"/>
      <c r="AC85" s="152"/>
      <c r="AD85" s="152"/>
      <c r="AE85" s="152"/>
      <c r="AF85" s="152"/>
      <c r="AG85" s="152" t="s">
        <v>138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2" x14ac:dyDescent="0.25">
      <c r="A86" s="159"/>
      <c r="B86" s="160"/>
      <c r="C86" s="191" t="s">
        <v>265</v>
      </c>
      <c r="D86" s="164"/>
      <c r="E86" s="165">
        <v>15.8</v>
      </c>
      <c r="F86" s="162"/>
      <c r="G86" s="16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2"/>
      <c r="AA86" s="152"/>
      <c r="AB86" s="152"/>
      <c r="AC86" s="152"/>
      <c r="AD86" s="152"/>
      <c r="AE86" s="152"/>
      <c r="AF86" s="152"/>
      <c r="AG86" s="152" t="s">
        <v>148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75">
        <v>52</v>
      </c>
      <c r="B87" s="176" t="s">
        <v>266</v>
      </c>
      <c r="C87" s="190" t="s">
        <v>267</v>
      </c>
      <c r="D87" s="177" t="s">
        <v>141</v>
      </c>
      <c r="E87" s="178">
        <v>18.170000000000002</v>
      </c>
      <c r="F87" s="179"/>
      <c r="G87" s="180">
        <f>ROUND(E87*F87,2)</f>
        <v>0</v>
      </c>
      <c r="H87" s="163"/>
      <c r="I87" s="162">
        <f>ROUND(E87*H87,2)</f>
        <v>0</v>
      </c>
      <c r="J87" s="163"/>
      <c r="K87" s="162">
        <f>ROUND(E87*J87,2)</f>
        <v>0</v>
      </c>
      <c r="L87" s="162">
        <v>15</v>
      </c>
      <c r="M87" s="162">
        <f>G87*(1+L87/100)</f>
        <v>0</v>
      </c>
      <c r="N87" s="161">
        <v>1.8499999999999999E-2</v>
      </c>
      <c r="O87" s="161">
        <f>ROUND(E87*N87,2)</f>
        <v>0.34</v>
      </c>
      <c r="P87" s="161">
        <v>0</v>
      </c>
      <c r="Q87" s="161">
        <f>ROUND(E87*P87,2)</f>
        <v>0</v>
      </c>
      <c r="R87" s="162" t="s">
        <v>168</v>
      </c>
      <c r="S87" s="162" t="s">
        <v>134</v>
      </c>
      <c r="T87" s="162" t="s">
        <v>146</v>
      </c>
      <c r="U87" s="162">
        <v>0</v>
      </c>
      <c r="V87" s="162">
        <f>ROUND(E87*U87,2)</f>
        <v>0</v>
      </c>
      <c r="W87" s="162"/>
      <c r="X87" s="162" t="s">
        <v>169</v>
      </c>
      <c r="Y87" s="162" t="s">
        <v>137</v>
      </c>
      <c r="Z87" s="152"/>
      <c r="AA87" s="152"/>
      <c r="AB87" s="152"/>
      <c r="AC87" s="152"/>
      <c r="AD87" s="152"/>
      <c r="AE87" s="152"/>
      <c r="AF87" s="152"/>
      <c r="AG87" s="152" t="s">
        <v>170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2" x14ac:dyDescent="0.25">
      <c r="A88" s="159"/>
      <c r="B88" s="160"/>
      <c r="C88" s="191" t="s">
        <v>268</v>
      </c>
      <c r="D88" s="164"/>
      <c r="E88" s="165">
        <v>18.170000000000002</v>
      </c>
      <c r="F88" s="162"/>
      <c r="G88" s="162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2"/>
      <c r="AA88" s="152"/>
      <c r="AB88" s="152"/>
      <c r="AC88" s="152"/>
      <c r="AD88" s="152"/>
      <c r="AE88" s="152"/>
      <c r="AF88" s="152"/>
      <c r="AG88" s="152" t="s">
        <v>148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x14ac:dyDescent="0.25">
      <c r="A89" s="168" t="s">
        <v>129</v>
      </c>
      <c r="B89" s="169" t="s">
        <v>90</v>
      </c>
      <c r="C89" s="188" t="s">
        <v>91</v>
      </c>
      <c r="D89" s="170"/>
      <c r="E89" s="171"/>
      <c r="F89" s="172"/>
      <c r="G89" s="173">
        <f>SUMIF(AG90:AG90,"&lt;&gt;NOR",G90:G90)</f>
        <v>0</v>
      </c>
      <c r="H89" s="167"/>
      <c r="I89" s="167">
        <f>SUM(I90:I90)</f>
        <v>0</v>
      </c>
      <c r="J89" s="167"/>
      <c r="K89" s="167">
        <f>SUM(K90:K90)</f>
        <v>0</v>
      </c>
      <c r="L89" s="167"/>
      <c r="M89" s="167">
        <f>SUM(M90:M90)</f>
        <v>0</v>
      </c>
      <c r="N89" s="166"/>
      <c r="O89" s="166">
        <f>SUM(O90:O90)</f>
        <v>0</v>
      </c>
      <c r="P89" s="166"/>
      <c r="Q89" s="166">
        <f>SUM(Q90:Q90)</f>
        <v>0</v>
      </c>
      <c r="R89" s="167"/>
      <c r="S89" s="167"/>
      <c r="T89" s="167"/>
      <c r="U89" s="167"/>
      <c r="V89" s="167">
        <f>SUM(V90:V90)</f>
        <v>2.42</v>
      </c>
      <c r="W89" s="167"/>
      <c r="X89" s="167"/>
      <c r="Y89" s="167"/>
      <c r="AG89" t="s">
        <v>130</v>
      </c>
    </row>
    <row r="90" spans="1:60" ht="20.399999999999999" outlineLevel="1" x14ac:dyDescent="0.25">
      <c r="A90" s="181">
        <v>53</v>
      </c>
      <c r="B90" s="182" t="s">
        <v>269</v>
      </c>
      <c r="C90" s="189" t="s">
        <v>270</v>
      </c>
      <c r="D90" s="183" t="s">
        <v>141</v>
      </c>
      <c r="E90" s="184">
        <v>6</v>
      </c>
      <c r="F90" s="185"/>
      <c r="G90" s="186">
        <f>ROUND(E90*F90,2)</f>
        <v>0</v>
      </c>
      <c r="H90" s="163"/>
      <c r="I90" s="162">
        <f>ROUND(E90*H90,2)</f>
        <v>0</v>
      </c>
      <c r="J90" s="163"/>
      <c r="K90" s="162">
        <f>ROUND(E90*J90,2)</f>
        <v>0</v>
      </c>
      <c r="L90" s="162">
        <v>15</v>
      </c>
      <c r="M90" s="162">
        <f>G90*(1+L90/100)</f>
        <v>0</v>
      </c>
      <c r="N90" s="161">
        <v>3.1E-4</v>
      </c>
      <c r="O90" s="161">
        <f>ROUND(E90*N90,2)</f>
        <v>0</v>
      </c>
      <c r="P90" s="161">
        <v>0</v>
      </c>
      <c r="Q90" s="161">
        <f>ROUND(E90*P90,2)</f>
        <v>0</v>
      </c>
      <c r="R90" s="162"/>
      <c r="S90" s="162" t="s">
        <v>134</v>
      </c>
      <c r="T90" s="162" t="s">
        <v>146</v>
      </c>
      <c r="U90" s="162">
        <v>0.40300000000000002</v>
      </c>
      <c r="V90" s="162">
        <f>ROUND(E90*U90,2)</f>
        <v>2.42</v>
      </c>
      <c r="W90" s="162"/>
      <c r="X90" s="162" t="s">
        <v>136</v>
      </c>
      <c r="Y90" s="162" t="s">
        <v>137</v>
      </c>
      <c r="Z90" s="152"/>
      <c r="AA90" s="152"/>
      <c r="AB90" s="152"/>
      <c r="AC90" s="152"/>
      <c r="AD90" s="152"/>
      <c r="AE90" s="152"/>
      <c r="AF90" s="152"/>
      <c r="AG90" s="152" t="s">
        <v>138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x14ac:dyDescent="0.25">
      <c r="A91" s="168" t="s">
        <v>129</v>
      </c>
      <c r="B91" s="169" t="s">
        <v>92</v>
      </c>
      <c r="C91" s="188" t="s">
        <v>93</v>
      </c>
      <c r="D91" s="170"/>
      <c r="E91" s="171"/>
      <c r="F91" s="172"/>
      <c r="G91" s="173">
        <f>SUMIF(AG92:AG109,"&lt;&gt;NOR",G92:G109)</f>
        <v>0</v>
      </c>
      <c r="H91" s="167"/>
      <c r="I91" s="167">
        <f>SUM(I92:I109)</f>
        <v>0</v>
      </c>
      <c r="J91" s="167"/>
      <c r="K91" s="167">
        <f>SUM(K92:K109)</f>
        <v>0</v>
      </c>
      <c r="L91" s="167"/>
      <c r="M91" s="167">
        <f>SUM(M92:M109)</f>
        <v>0</v>
      </c>
      <c r="N91" s="166"/>
      <c r="O91" s="166">
        <f>SUM(O92:O109)</f>
        <v>0.04</v>
      </c>
      <c r="P91" s="166"/>
      <c r="Q91" s="166">
        <f>SUM(Q92:Q109)</f>
        <v>0</v>
      </c>
      <c r="R91" s="167"/>
      <c r="S91" s="167"/>
      <c r="T91" s="167"/>
      <c r="U91" s="167"/>
      <c r="V91" s="167">
        <f>SUM(V92:V109)</f>
        <v>39.6</v>
      </c>
      <c r="W91" s="167"/>
      <c r="X91" s="167"/>
      <c r="Y91" s="167"/>
      <c r="AG91" t="s">
        <v>130</v>
      </c>
    </row>
    <row r="92" spans="1:60" outlineLevel="1" x14ac:dyDescent="0.25">
      <c r="A92" s="175">
        <v>54</v>
      </c>
      <c r="B92" s="176" t="s">
        <v>271</v>
      </c>
      <c r="C92" s="190" t="s">
        <v>272</v>
      </c>
      <c r="D92" s="177" t="s">
        <v>141</v>
      </c>
      <c r="E92" s="178">
        <v>157.584</v>
      </c>
      <c r="F92" s="179"/>
      <c r="G92" s="180">
        <f>ROUND(E92*F92,2)</f>
        <v>0</v>
      </c>
      <c r="H92" s="163"/>
      <c r="I92" s="162">
        <f>ROUND(E92*H92,2)</f>
        <v>0</v>
      </c>
      <c r="J92" s="163"/>
      <c r="K92" s="162">
        <f>ROUND(E92*J92,2)</f>
        <v>0</v>
      </c>
      <c r="L92" s="162">
        <v>15</v>
      </c>
      <c r="M92" s="162">
        <f>G92*(1+L92/100)</f>
        <v>0</v>
      </c>
      <c r="N92" s="161">
        <v>0</v>
      </c>
      <c r="O92" s="161">
        <f>ROUND(E92*N92,2)</f>
        <v>0</v>
      </c>
      <c r="P92" s="161">
        <v>0</v>
      </c>
      <c r="Q92" s="161">
        <f>ROUND(E92*P92,2)</f>
        <v>0</v>
      </c>
      <c r="R92" s="162"/>
      <c r="S92" s="162" t="s">
        <v>134</v>
      </c>
      <c r="T92" s="162" t="s">
        <v>134</v>
      </c>
      <c r="U92" s="162">
        <v>7.6679999999999998E-2</v>
      </c>
      <c r="V92" s="162">
        <f>ROUND(E92*U92,2)</f>
        <v>12.08</v>
      </c>
      <c r="W92" s="162"/>
      <c r="X92" s="162" t="s">
        <v>136</v>
      </c>
      <c r="Y92" s="162" t="s">
        <v>137</v>
      </c>
      <c r="Z92" s="152"/>
      <c r="AA92" s="152"/>
      <c r="AB92" s="152"/>
      <c r="AC92" s="152"/>
      <c r="AD92" s="152"/>
      <c r="AE92" s="152"/>
      <c r="AF92" s="152"/>
      <c r="AG92" s="152" t="s">
        <v>138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2" x14ac:dyDescent="0.25">
      <c r="A93" s="159"/>
      <c r="B93" s="160"/>
      <c r="C93" s="191" t="s">
        <v>273</v>
      </c>
      <c r="D93" s="164"/>
      <c r="E93" s="165">
        <v>31.771999999999998</v>
      </c>
      <c r="F93" s="162"/>
      <c r="G93" s="162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62"/>
      <c r="Z93" s="152"/>
      <c r="AA93" s="152"/>
      <c r="AB93" s="152"/>
      <c r="AC93" s="152"/>
      <c r="AD93" s="152"/>
      <c r="AE93" s="152"/>
      <c r="AF93" s="152"/>
      <c r="AG93" s="152" t="s">
        <v>148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3" x14ac:dyDescent="0.25">
      <c r="A94" s="159"/>
      <c r="B94" s="160"/>
      <c r="C94" s="191" t="s">
        <v>274</v>
      </c>
      <c r="D94" s="164"/>
      <c r="E94" s="165">
        <v>45.811999999999998</v>
      </c>
      <c r="F94" s="162"/>
      <c r="G94" s="162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52"/>
      <c r="AA94" s="152"/>
      <c r="AB94" s="152"/>
      <c r="AC94" s="152"/>
      <c r="AD94" s="152"/>
      <c r="AE94" s="152"/>
      <c r="AF94" s="152"/>
      <c r="AG94" s="152" t="s">
        <v>148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3" x14ac:dyDescent="0.25">
      <c r="A95" s="159"/>
      <c r="B95" s="160"/>
      <c r="C95" s="191" t="s">
        <v>275</v>
      </c>
      <c r="D95" s="164"/>
      <c r="E95" s="165">
        <v>8.5</v>
      </c>
      <c r="F95" s="162"/>
      <c r="G95" s="162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2"/>
      <c r="AA95" s="152"/>
      <c r="AB95" s="152"/>
      <c r="AC95" s="152"/>
      <c r="AD95" s="152"/>
      <c r="AE95" s="152"/>
      <c r="AF95" s="152"/>
      <c r="AG95" s="152" t="s">
        <v>148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3" x14ac:dyDescent="0.25">
      <c r="A96" s="159"/>
      <c r="B96" s="160"/>
      <c r="C96" s="191" t="s">
        <v>276</v>
      </c>
      <c r="D96" s="164"/>
      <c r="E96" s="165">
        <v>52.26</v>
      </c>
      <c r="F96" s="162"/>
      <c r="G96" s="162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52"/>
      <c r="AA96" s="152"/>
      <c r="AB96" s="152"/>
      <c r="AC96" s="152"/>
      <c r="AD96" s="152"/>
      <c r="AE96" s="152"/>
      <c r="AF96" s="152"/>
      <c r="AG96" s="152" t="s">
        <v>148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3" x14ac:dyDescent="0.25">
      <c r="A97" s="159"/>
      <c r="B97" s="160"/>
      <c r="C97" s="191" t="s">
        <v>277</v>
      </c>
      <c r="D97" s="164"/>
      <c r="E97" s="165">
        <v>19.239999999999998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2"/>
      <c r="AA97" s="152"/>
      <c r="AB97" s="152"/>
      <c r="AC97" s="152"/>
      <c r="AD97" s="152"/>
      <c r="AE97" s="152"/>
      <c r="AF97" s="152"/>
      <c r="AG97" s="152" t="s">
        <v>148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75">
        <v>55</v>
      </c>
      <c r="B98" s="176" t="s">
        <v>278</v>
      </c>
      <c r="C98" s="190" t="s">
        <v>279</v>
      </c>
      <c r="D98" s="177" t="s">
        <v>141</v>
      </c>
      <c r="E98" s="178">
        <v>204.81399999999999</v>
      </c>
      <c r="F98" s="179"/>
      <c r="G98" s="180">
        <f>ROUND(E98*F98,2)</f>
        <v>0</v>
      </c>
      <c r="H98" s="163"/>
      <c r="I98" s="162">
        <f>ROUND(E98*H98,2)</f>
        <v>0</v>
      </c>
      <c r="J98" s="163"/>
      <c r="K98" s="162">
        <f>ROUND(E98*J98,2)</f>
        <v>0</v>
      </c>
      <c r="L98" s="162">
        <v>15</v>
      </c>
      <c r="M98" s="162">
        <f>G98*(1+L98/100)</f>
        <v>0</v>
      </c>
      <c r="N98" s="161">
        <v>6.9999999999999994E-5</v>
      </c>
      <c r="O98" s="161">
        <f>ROUND(E98*N98,2)</f>
        <v>0.01</v>
      </c>
      <c r="P98" s="161">
        <v>0</v>
      </c>
      <c r="Q98" s="161">
        <f>ROUND(E98*P98,2)</f>
        <v>0</v>
      </c>
      <c r="R98" s="162"/>
      <c r="S98" s="162" t="s">
        <v>134</v>
      </c>
      <c r="T98" s="162" t="s">
        <v>146</v>
      </c>
      <c r="U98" s="162">
        <v>3.2480000000000002E-2</v>
      </c>
      <c r="V98" s="162">
        <f>ROUND(E98*U98,2)</f>
        <v>6.65</v>
      </c>
      <c r="W98" s="162"/>
      <c r="X98" s="162" t="s">
        <v>136</v>
      </c>
      <c r="Y98" s="162" t="s">
        <v>137</v>
      </c>
      <c r="Z98" s="152"/>
      <c r="AA98" s="152"/>
      <c r="AB98" s="152"/>
      <c r="AC98" s="152"/>
      <c r="AD98" s="152"/>
      <c r="AE98" s="152"/>
      <c r="AF98" s="152"/>
      <c r="AG98" s="152" t="s">
        <v>138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2" x14ac:dyDescent="0.25">
      <c r="A99" s="159"/>
      <c r="B99" s="160"/>
      <c r="C99" s="191" t="s">
        <v>280</v>
      </c>
      <c r="D99" s="164"/>
      <c r="E99" s="165">
        <v>39.481999999999999</v>
      </c>
      <c r="F99" s="162"/>
      <c r="G99" s="162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2"/>
      <c r="AA99" s="152"/>
      <c r="AB99" s="152"/>
      <c r="AC99" s="152"/>
      <c r="AD99" s="152"/>
      <c r="AE99" s="152"/>
      <c r="AF99" s="152"/>
      <c r="AG99" s="152" t="s">
        <v>148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3" x14ac:dyDescent="0.25">
      <c r="A100" s="159"/>
      <c r="B100" s="160"/>
      <c r="C100" s="191" t="s">
        <v>281</v>
      </c>
      <c r="D100" s="164"/>
      <c r="E100" s="165">
        <v>65.001999999999995</v>
      </c>
      <c r="F100" s="162"/>
      <c r="G100" s="162"/>
      <c r="H100" s="162"/>
      <c r="I100" s="162"/>
      <c r="J100" s="162"/>
      <c r="K100" s="162"/>
      <c r="L100" s="162"/>
      <c r="M100" s="162"/>
      <c r="N100" s="161"/>
      <c r="O100" s="161"/>
      <c r="P100" s="161"/>
      <c r="Q100" s="161"/>
      <c r="R100" s="162"/>
      <c r="S100" s="162"/>
      <c r="T100" s="162"/>
      <c r="U100" s="162"/>
      <c r="V100" s="162"/>
      <c r="W100" s="162"/>
      <c r="X100" s="162"/>
      <c r="Y100" s="162"/>
      <c r="Z100" s="152"/>
      <c r="AA100" s="152"/>
      <c r="AB100" s="152"/>
      <c r="AC100" s="152"/>
      <c r="AD100" s="152"/>
      <c r="AE100" s="152"/>
      <c r="AF100" s="152"/>
      <c r="AG100" s="152" t="s">
        <v>148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3" x14ac:dyDescent="0.25">
      <c r="A101" s="159"/>
      <c r="B101" s="160"/>
      <c r="C101" s="191" t="s">
        <v>282</v>
      </c>
      <c r="D101" s="164"/>
      <c r="E101" s="165">
        <v>11.8</v>
      </c>
      <c r="F101" s="162"/>
      <c r="G101" s="162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62"/>
      <c r="Z101" s="152"/>
      <c r="AA101" s="152"/>
      <c r="AB101" s="152"/>
      <c r="AC101" s="152"/>
      <c r="AD101" s="152"/>
      <c r="AE101" s="152"/>
      <c r="AF101" s="152"/>
      <c r="AG101" s="152" t="s">
        <v>148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3" x14ac:dyDescent="0.25">
      <c r="A102" s="159"/>
      <c r="B102" s="160"/>
      <c r="C102" s="191" t="s">
        <v>283</v>
      </c>
      <c r="D102" s="164"/>
      <c r="E102" s="165">
        <v>66.36</v>
      </c>
      <c r="F102" s="162"/>
      <c r="G102" s="162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52"/>
      <c r="AA102" s="152"/>
      <c r="AB102" s="152"/>
      <c r="AC102" s="152"/>
      <c r="AD102" s="152"/>
      <c r="AE102" s="152"/>
      <c r="AF102" s="152"/>
      <c r="AG102" s="152" t="s">
        <v>148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3" x14ac:dyDescent="0.25">
      <c r="A103" s="159"/>
      <c r="B103" s="160"/>
      <c r="C103" s="191" t="s">
        <v>284</v>
      </c>
      <c r="D103" s="164"/>
      <c r="E103" s="165">
        <v>22.17</v>
      </c>
      <c r="F103" s="162"/>
      <c r="G103" s="162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2"/>
      <c r="AA103" s="152"/>
      <c r="AB103" s="152"/>
      <c r="AC103" s="152"/>
      <c r="AD103" s="152"/>
      <c r="AE103" s="152"/>
      <c r="AF103" s="152"/>
      <c r="AG103" s="152" t="s">
        <v>148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5">
      <c r="A104" s="175">
        <v>56</v>
      </c>
      <c r="B104" s="176" t="s">
        <v>285</v>
      </c>
      <c r="C104" s="190" t="s">
        <v>286</v>
      </c>
      <c r="D104" s="177" t="s">
        <v>141</v>
      </c>
      <c r="E104" s="178">
        <v>204.81399999999999</v>
      </c>
      <c r="F104" s="179"/>
      <c r="G104" s="180">
        <f>ROUND(E104*F104,2)</f>
        <v>0</v>
      </c>
      <c r="H104" s="163"/>
      <c r="I104" s="162">
        <f>ROUND(E104*H104,2)</f>
        <v>0</v>
      </c>
      <c r="J104" s="163"/>
      <c r="K104" s="162">
        <f>ROUND(E104*J104,2)</f>
        <v>0</v>
      </c>
      <c r="L104" s="162">
        <v>15</v>
      </c>
      <c r="M104" s="162">
        <f>G104*(1+L104/100)</f>
        <v>0</v>
      </c>
      <c r="N104" s="161">
        <v>1.4999999999999999E-4</v>
      </c>
      <c r="O104" s="161">
        <f>ROUND(E104*N104,2)</f>
        <v>0.03</v>
      </c>
      <c r="P104" s="161">
        <v>0</v>
      </c>
      <c r="Q104" s="161">
        <f>ROUND(E104*P104,2)</f>
        <v>0</v>
      </c>
      <c r="R104" s="162"/>
      <c r="S104" s="162" t="s">
        <v>134</v>
      </c>
      <c r="T104" s="162" t="s">
        <v>134</v>
      </c>
      <c r="U104" s="162">
        <v>0.10191</v>
      </c>
      <c r="V104" s="162">
        <f>ROUND(E104*U104,2)</f>
        <v>20.87</v>
      </c>
      <c r="W104" s="162"/>
      <c r="X104" s="162" t="s">
        <v>136</v>
      </c>
      <c r="Y104" s="162" t="s">
        <v>137</v>
      </c>
      <c r="Z104" s="152"/>
      <c r="AA104" s="152"/>
      <c r="AB104" s="152"/>
      <c r="AC104" s="152"/>
      <c r="AD104" s="152"/>
      <c r="AE104" s="152"/>
      <c r="AF104" s="152"/>
      <c r="AG104" s="152" t="s">
        <v>138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5">
      <c r="A105" s="159"/>
      <c r="B105" s="160"/>
      <c r="C105" s="191" t="s">
        <v>280</v>
      </c>
      <c r="D105" s="164"/>
      <c r="E105" s="165">
        <v>39.481999999999999</v>
      </c>
      <c r="F105" s="162"/>
      <c r="G105" s="162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52"/>
      <c r="AA105" s="152"/>
      <c r="AB105" s="152"/>
      <c r="AC105" s="152"/>
      <c r="AD105" s="152"/>
      <c r="AE105" s="152"/>
      <c r="AF105" s="152"/>
      <c r="AG105" s="152" t="s">
        <v>148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3" x14ac:dyDescent="0.25">
      <c r="A106" s="159"/>
      <c r="B106" s="160"/>
      <c r="C106" s="191" t="s">
        <v>281</v>
      </c>
      <c r="D106" s="164"/>
      <c r="E106" s="165">
        <v>65.001999999999995</v>
      </c>
      <c r="F106" s="162"/>
      <c r="G106" s="162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52"/>
      <c r="AA106" s="152"/>
      <c r="AB106" s="152"/>
      <c r="AC106" s="152"/>
      <c r="AD106" s="152"/>
      <c r="AE106" s="152"/>
      <c r="AF106" s="152"/>
      <c r="AG106" s="152" t="s">
        <v>148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3" x14ac:dyDescent="0.25">
      <c r="A107" s="159"/>
      <c r="B107" s="160"/>
      <c r="C107" s="191" t="s">
        <v>282</v>
      </c>
      <c r="D107" s="164"/>
      <c r="E107" s="165">
        <v>11.8</v>
      </c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2"/>
      <c r="AA107" s="152"/>
      <c r="AB107" s="152"/>
      <c r="AC107" s="152"/>
      <c r="AD107" s="152"/>
      <c r="AE107" s="152"/>
      <c r="AF107" s="152"/>
      <c r="AG107" s="152" t="s">
        <v>148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3" x14ac:dyDescent="0.25">
      <c r="A108" s="159"/>
      <c r="B108" s="160"/>
      <c r="C108" s="191" t="s">
        <v>283</v>
      </c>
      <c r="D108" s="164"/>
      <c r="E108" s="165">
        <v>66.36</v>
      </c>
      <c r="F108" s="162"/>
      <c r="G108" s="162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62"/>
      <c r="Z108" s="152"/>
      <c r="AA108" s="152"/>
      <c r="AB108" s="152"/>
      <c r="AC108" s="152"/>
      <c r="AD108" s="152"/>
      <c r="AE108" s="152"/>
      <c r="AF108" s="152"/>
      <c r="AG108" s="152" t="s">
        <v>148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3" x14ac:dyDescent="0.25">
      <c r="A109" s="159"/>
      <c r="B109" s="160"/>
      <c r="C109" s="191" t="s">
        <v>284</v>
      </c>
      <c r="D109" s="164"/>
      <c r="E109" s="165">
        <v>22.17</v>
      </c>
      <c r="F109" s="162"/>
      <c r="G109" s="162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2"/>
      <c r="AA109" s="152"/>
      <c r="AB109" s="152"/>
      <c r="AC109" s="152"/>
      <c r="AD109" s="152"/>
      <c r="AE109" s="152"/>
      <c r="AF109" s="152"/>
      <c r="AG109" s="152" t="s">
        <v>148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x14ac:dyDescent="0.25">
      <c r="A110" s="168" t="s">
        <v>129</v>
      </c>
      <c r="B110" s="169" t="s">
        <v>94</v>
      </c>
      <c r="C110" s="188" t="s">
        <v>95</v>
      </c>
      <c r="D110" s="170"/>
      <c r="E110" s="171"/>
      <c r="F110" s="172"/>
      <c r="G110" s="173">
        <f>SUMIF(AG111:AG111,"&lt;&gt;NOR",G111:G111)</f>
        <v>0</v>
      </c>
      <c r="H110" s="167"/>
      <c r="I110" s="167">
        <f>SUM(I111:I111)</f>
        <v>0</v>
      </c>
      <c r="J110" s="167"/>
      <c r="K110" s="167">
        <f>SUM(K111:K111)</f>
        <v>0</v>
      </c>
      <c r="L110" s="167"/>
      <c r="M110" s="167">
        <f>SUM(M111:M111)</f>
        <v>0</v>
      </c>
      <c r="N110" s="166"/>
      <c r="O110" s="166">
        <f>SUM(O111:O111)</f>
        <v>0.02</v>
      </c>
      <c r="P110" s="166"/>
      <c r="Q110" s="166">
        <f>SUM(Q111:Q111)</f>
        <v>0</v>
      </c>
      <c r="R110" s="167"/>
      <c r="S110" s="167"/>
      <c r="T110" s="167"/>
      <c r="U110" s="167"/>
      <c r="V110" s="167">
        <f>SUM(V111:V111)</f>
        <v>2.79</v>
      </c>
      <c r="W110" s="167"/>
      <c r="X110" s="167"/>
      <c r="Y110" s="167"/>
      <c r="AG110" t="s">
        <v>130</v>
      </c>
    </row>
    <row r="111" spans="1:60" outlineLevel="1" x14ac:dyDescent="0.25">
      <c r="A111" s="181">
        <v>57</v>
      </c>
      <c r="B111" s="182" t="s">
        <v>287</v>
      </c>
      <c r="C111" s="189" t="s">
        <v>288</v>
      </c>
      <c r="D111" s="183" t="s">
        <v>141</v>
      </c>
      <c r="E111" s="184">
        <v>6.6</v>
      </c>
      <c r="F111" s="185"/>
      <c r="G111" s="186">
        <f>ROUND(E111*F111,2)</f>
        <v>0</v>
      </c>
      <c r="H111" s="163"/>
      <c r="I111" s="162">
        <f>ROUND(E111*H111,2)</f>
        <v>0</v>
      </c>
      <c r="J111" s="163"/>
      <c r="K111" s="162">
        <f>ROUND(E111*J111,2)</f>
        <v>0</v>
      </c>
      <c r="L111" s="162">
        <v>15</v>
      </c>
      <c r="M111" s="162">
        <f>G111*(1+L111/100)</f>
        <v>0</v>
      </c>
      <c r="N111" s="161">
        <v>2.6199999999999999E-3</v>
      </c>
      <c r="O111" s="161">
        <f>ROUND(E111*N111,2)</f>
        <v>0.02</v>
      </c>
      <c r="P111" s="161">
        <v>0</v>
      </c>
      <c r="Q111" s="161">
        <f>ROUND(E111*P111,2)</f>
        <v>0</v>
      </c>
      <c r="R111" s="162"/>
      <c r="S111" s="162" t="s">
        <v>134</v>
      </c>
      <c r="T111" s="162" t="s">
        <v>146</v>
      </c>
      <c r="U111" s="162">
        <v>0.42299999999999999</v>
      </c>
      <c r="V111" s="162">
        <f>ROUND(E111*U111,2)</f>
        <v>2.79</v>
      </c>
      <c r="W111" s="162"/>
      <c r="X111" s="162" t="s">
        <v>136</v>
      </c>
      <c r="Y111" s="162" t="s">
        <v>137</v>
      </c>
      <c r="Z111" s="152"/>
      <c r="AA111" s="152"/>
      <c r="AB111" s="152"/>
      <c r="AC111" s="152"/>
      <c r="AD111" s="152"/>
      <c r="AE111" s="152"/>
      <c r="AF111" s="152"/>
      <c r="AG111" s="152" t="s">
        <v>138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x14ac:dyDescent="0.25">
      <c r="A112" s="168" t="s">
        <v>129</v>
      </c>
      <c r="B112" s="169" t="s">
        <v>96</v>
      </c>
      <c r="C112" s="188" t="s">
        <v>97</v>
      </c>
      <c r="D112" s="170"/>
      <c r="E112" s="171"/>
      <c r="F112" s="172"/>
      <c r="G112" s="173">
        <f>SUMIF(AG113:AG113,"&lt;&gt;NOR",G113:G113)</f>
        <v>0</v>
      </c>
      <c r="H112" s="167"/>
      <c r="I112" s="167">
        <f>SUM(I113:I113)</f>
        <v>0</v>
      </c>
      <c r="J112" s="167"/>
      <c r="K112" s="167">
        <f>SUM(K113:K113)</f>
        <v>0</v>
      </c>
      <c r="L112" s="167"/>
      <c r="M112" s="167">
        <f>SUM(M113:M113)</f>
        <v>0</v>
      </c>
      <c r="N112" s="166"/>
      <c r="O112" s="166">
        <f>SUM(O113:O113)</f>
        <v>0</v>
      </c>
      <c r="P112" s="166"/>
      <c r="Q112" s="166">
        <f>SUM(Q113:Q113)</f>
        <v>0</v>
      </c>
      <c r="R112" s="167"/>
      <c r="S112" s="167"/>
      <c r="T112" s="167"/>
      <c r="U112" s="167"/>
      <c r="V112" s="167">
        <f>SUM(V113:V113)</f>
        <v>0</v>
      </c>
      <c r="W112" s="167"/>
      <c r="X112" s="167"/>
      <c r="Y112" s="167"/>
      <c r="AG112" t="s">
        <v>130</v>
      </c>
    </row>
    <row r="113" spans="1:60" ht="20.399999999999999" outlineLevel="1" x14ac:dyDescent="0.25">
      <c r="A113" s="181">
        <v>58</v>
      </c>
      <c r="B113" s="182" t="s">
        <v>289</v>
      </c>
      <c r="C113" s="189" t="s">
        <v>290</v>
      </c>
      <c r="D113" s="183" t="s">
        <v>191</v>
      </c>
      <c r="E113" s="184">
        <v>1</v>
      </c>
      <c r="F113" s="185"/>
      <c r="G113" s="186">
        <f>ROUND(E113*F113,2)</f>
        <v>0</v>
      </c>
      <c r="H113" s="163"/>
      <c r="I113" s="162">
        <f>ROUND(E113*H113,2)</f>
        <v>0</v>
      </c>
      <c r="J113" s="163"/>
      <c r="K113" s="162">
        <f>ROUND(E113*J113,2)</f>
        <v>0</v>
      </c>
      <c r="L113" s="162">
        <v>15</v>
      </c>
      <c r="M113" s="162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2"/>
      <c r="S113" s="162" t="s">
        <v>192</v>
      </c>
      <c r="T113" s="162" t="s">
        <v>135</v>
      </c>
      <c r="U113" s="162">
        <v>0</v>
      </c>
      <c r="V113" s="162">
        <f>ROUND(E113*U113,2)</f>
        <v>0</v>
      </c>
      <c r="W113" s="162"/>
      <c r="X113" s="162" t="s">
        <v>136</v>
      </c>
      <c r="Y113" s="162" t="s">
        <v>137</v>
      </c>
      <c r="Z113" s="152"/>
      <c r="AA113" s="152"/>
      <c r="AB113" s="152"/>
      <c r="AC113" s="152"/>
      <c r="AD113" s="152"/>
      <c r="AE113" s="152"/>
      <c r="AF113" s="152"/>
      <c r="AG113" s="152" t="s">
        <v>138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x14ac:dyDescent="0.25">
      <c r="A114" s="168" t="s">
        <v>129</v>
      </c>
      <c r="B114" s="169" t="s">
        <v>98</v>
      </c>
      <c r="C114" s="188" t="s">
        <v>99</v>
      </c>
      <c r="D114" s="170"/>
      <c r="E114" s="171"/>
      <c r="F114" s="172"/>
      <c r="G114" s="173">
        <f>SUMIF(AG115:AG118,"&lt;&gt;NOR",G115:G118)</f>
        <v>0</v>
      </c>
      <c r="H114" s="167"/>
      <c r="I114" s="167">
        <f>SUM(I115:I118)</f>
        <v>0</v>
      </c>
      <c r="J114" s="167"/>
      <c r="K114" s="167">
        <f>SUM(K115:K118)</f>
        <v>0</v>
      </c>
      <c r="L114" s="167"/>
      <c r="M114" s="167">
        <f>SUM(M115:M118)</f>
        <v>0</v>
      </c>
      <c r="N114" s="166"/>
      <c r="O114" s="166">
        <f>SUM(O115:O118)</f>
        <v>0</v>
      </c>
      <c r="P114" s="166"/>
      <c r="Q114" s="166">
        <f>SUM(Q115:Q118)</f>
        <v>0</v>
      </c>
      <c r="R114" s="167"/>
      <c r="S114" s="167"/>
      <c r="T114" s="167"/>
      <c r="U114" s="167"/>
      <c r="V114" s="167">
        <f>SUM(V115:V118)</f>
        <v>3.3499999999999996</v>
      </c>
      <c r="W114" s="167"/>
      <c r="X114" s="167"/>
      <c r="Y114" s="167"/>
      <c r="AG114" t="s">
        <v>130</v>
      </c>
    </row>
    <row r="115" spans="1:60" outlineLevel="1" x14ac:dyDescent="0.25">
      <c r="A115" s="181">
        <v>59</v>
      </c>
      <c r="B115" s="182" t="s">
        <v>291</v>
      </c>
      <c r="C115" s="189" t="s">
        <v>292</v>
      </c>
      <c r="D115" s="183" t="s">
        <v>197</v>
      </c>
      <c r="E115" s="184">
        <v>2.6971599999999998</v>
      </c>
      <c r="F115" s="185"/>
      <c r="G115" s="186">
        <f>ROUND(E115*F115,2)</f>
        <v>0</v>
      </c>
      <c r="H115" s="163"/>
      <c r="I115" s="162">
        <f>ROUND(E115*H115,2)</f>
        <v>0</v>
      </c>
      <c r="J115" s="163"/>
      <c r="K115" s="162">
        <f>ROUND(E115*J115,2)</f>
        <v>0</v>
      </c>
      <c r="L115" s="162">
        <v>15</v>
      </c>
      <c r="M115" s="162">
        <f>G115*(1+L115/100)</f>
        <v>0</v>
      </c>
      <c r="N115" s="161">
        <v>0</v>
      </c>
      <c r="O115" s="161">
        <f>ROUND(E115*N115,2)</f>
        <v>0</v>
      </c>
      <c r="P115" s="161">
        <v>0</v>
      </c>
      <c r="Q115" s="161">
        <f>ROUND(E115*P115,2)</f>
        <v>0</v>
      </c>
      <c r="R115" s="162"/>
      <c r="S115" s="162" t="s">
        <v>134</v>
      </c>
      <c r="T115" s="162" t="s">
        <v>146</v>
      </c>
      <c r="U115" s="162">
        <v>0.49</v>
      </c>
      <c r="V115" s="162">
        <f>ROUND(E115*U115,2)</f>
        <v>1.32</v>
      </c>
      <c r="W115" s="162"/>
      <c r="X115" s="162" t="s">
        <v>293</v>
      </c>
      <c r="Y115" s="162" t="s">
        <v>137</v>
      </c>
      <c r="Z115" s="152"/>
      <c r="AA115" s="152"/>
      <c r="AB115" s="152"/>
      <c r="AC115" s="152"/>
      <c r="AD115" s="152"/>
      <c r="AE115" s="152"/>
      <c r="AF115" s="152"/>
      <c r="AG115" s="152" t="s">
        <v>294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81">
        <v>60</v>
      </c>
      <c r="B116" s="182" t="s">
        <v>295</v>
      </c>
      <c r="C116" s="189" t="s">
        <v>296</v>
      </c>
      <c r="D116" s="183" t="s">
        <v>197</v>
      </c>
      <c r="E116" s="184">
        <v>2.6971599999999998</v>
      </c>
      <c r="F116" s="185"/>
      <c r="G116" s="186">
        <f>ROUND(E116*F116,2)</f>
        <v>0</v>
      </c>
      <c r="H116" s="163"/>
      <c r="I116" s="162">
        <f>ROUND(E116*H116,2)</f>
        <v>0</v>
      </c>
      <c r="J116" s="163"/>
      <c r="K116" s="162">
        <f>ROUND(E116*J116,2)</f>
        <v>0</v>
      </c>
      <c r="L116" s="162">
        <v>15</v>
      </c>
      <c r="M116" s="162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2"/>
      <c r="S116" s="162" t="s">
        <v>134</v>
      </c>
      <c r="T116" s="162" t="s">
        <v>146</v>
      </c>
      <c r="U116" s="162">
        <v>0</v>
      </c>
      <c r="V116" s="162">
        <f>ROUND(E116*U116,2)</f>
        <v>0</v>
      </c>
      <c r="W116" s="162"/>
      <c r="X116" s="162" t="s">
        <v>293</v>
      </c>
      <c r="Y116" s="162" t="s">
        <v>137</v>
      </c>
      <c r="Z116" s="152"/>
      <c r="AA116" s="152"/>
      <c r="AB116" s="152"/>
      <c r="AC116" s="152"/>
      <c r="AD116" s="152"/>
      <c r="AE116" s="152"/>
      <c r="AF116" s="152"/>
      <c r="AG116" s="152" t="s">
        <v>294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81">
        <v>61</v>
      </c>
      <c r="B117" s="182" t="s">
        <v>297</v>
      </c>
      <c r="C117" s="189" t="s">
        <v>298</v>
      </c>
      <c r="D117" s="183" t="s">
        <v>197</v>
      </c>
      <c r="E117" s="184">
        <v>2.6971599999999998</v>
      </c>
      <c r="F117" s="185"/>
      <c r="G117" s="186">
        <f>ROUND(E117*F117,2)</f>
        <v>0</v>
      </c>
      <c r="H117" s="163"/>
      <c r="I117" s="162">
        <f>ROUND(E117*H117,2)</f>
        <v>0</v>
      </c>
      <c r="J117" s="163"/>
      <c r="K117" s="162">
        <f>ROUND(E117*J117,2)</f>
        <v>0</v>
      </c>
      <c r="L117" s="162">
        <v>15</v>
      </c>
      <c r="M117" s="162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2"/>
      <c r="S117" s="162" t="s">
        <v>134</v>
      </c>
      <c r="T117" s="162" t="s">
        <v>146</v>
      </c>
      <c r="U117" s="162">
        <v>0</v>
      </c>
      <c r="V117" s="162">
        <f>ROUND(E117*U117,2)</f>
        <v>0</v>
      </c>
      <c r="W117" s="162"/>
      <c r="X117" s="162" t="s">
        <v>293</v>
      </c>
      <c r="Y117" s="162" t="s">
        <v>137</v>
      </c>
      <c r="Z117" s="152"/>
      <c r="AA117" s="152"/>
      <c r="AB117" s="152"/>
      <c r="AC117" s="152"/>
      <c r="AD117" s="152"/>
      <c r="AE117" s="152"/>
      <c r="AF117" s="152"/>
      <c r="AG117" s="152" t="s">
        <v>294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75">
        <v>62</v>
      </c>
      <c r="B118" s="176" t="s">
        <v>299</v>
      </c>
      <c r="C118" s="190" t="s">
        <v>300</v>
      </c>
      <c r="D118" s="177" t="s">
        <v>197</v>
      </c>
      <c r="E118" s="178">
        <v>2.6971599999999998</v>
      </c>
      <c r="F118" s="179"/>
      <c r="G118" s="180">
        <f>ROUND(E118*F118,2)</f>
        <v>0</v>
      </c>
      <c r="H118" s="163"/>
      <c r="I118" s="162">
        <f>ROUND(E118*H118,2)</f>
        <v>0</v>
      </c>
      <c r="J118" s="163"/>
      <c r="K118" s="162">
        <f>ROUND(E118*J118,2)</f>
        <v>0</v>
      </c>
      <c r="L118" s="162">
        <v>15</v>
      </c>
      <c r="M118" s="162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2"/>
      <c r="S118" s="162" t="s">
        <v>134</v>
      </c>
      <c r="T118" s="162" t="s">
        <v>146</v>
      </c>
      <c r="U118" s="162">
        <v>0.752</v>
      </c>
      <c r="V118" s="162">
        <f>ROUND(E118*U118,2)</f>
        <v>2.0299999999999998</v>
      </c>
      <c r="W118" s="162"/>
      <c r="X118" s="162" t="s">
        <v>293</v>
      </c>
      <c r="Y118" s="162" t="s">
        <v>137</v>
      </c>
      <c r="Z118" s="152"/>
      <c r="AA118" s="152"/>
      <c r="AB118" s="152"/>
      <c r="AC118" s="152"/>
      <c r="AD118" s="152"/>
      <c r="AE118" s="152"/>
      <c r="AF118" s="152"/>
      <c r="AG118" s="152" t="s">
        <v>294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x14ac:dyDescent="0.25">
      <c r="A119" s="3"/>
      <c r="B119" s="4"/>
      <c r="C119" s="192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AE119">
        <v>15</v>
      </c>
      <c r="AF119">
        <v>21</v>
      </c>
      <c r="AG119" t="s">
        <v>115</v>
      </c>
    </row>
    <row r="120" spans="1:60" x14ac:dyDescent="0.25">
      <c r="A120" s="155"/>
      <c r="B120" s="156" t="s">
        <v>31</v>
      </c>
      <c r="C120" s="193"/>
      <c r="D120" s="157"/>
      <c r="E120" s="158"/>
      <c r="F120" s="158"/>
      <c r="G120" s="174">
        <f>G8+G12+G16+G22+G24+G29+G31+G34+G44+G46+G48+G55+G59+G61+G67+G72+G83+G89+G91+G110+G112+G114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E120">
        <f>SUMIF(L7:L118,AE119,G7:G118)</f>
        <v>0</v>
      </c>
      <c r="AF120">
        <f>SUMIF(L7:L118,AF119,G7:G118)</f>
        <v>0</v>
      </c>
      <c r="AG120" t="s">
        <v>301</v>
      </c>
    </row>
    <row r="121" spans="1:60" x14ac:dyDescent="0.25">
      <c r="A121" s="3"/>
      <c r="B121" s="4"/>
      <c r="C121" s="192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60" x14ac:dyDescent="0.25">
      <c r="A122" s="3"/>
      <c r="B122" s="4"/>
      <c r="C122" s="192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60" x14ac:dyDescent="0.25">
      <c r="A123" s="258" t="s">
        <v>302</v>
      </c>
      <c r="B123" s="258"/>
      <c r="C123" s="259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5">
      <c r="A124" s="260"/>
      <c r="B124" s="261"/>
      <c r="C124" s="262"/>
      <c r="D124" s="261"/>
      <c r="E124" s="261"/>
      <c r="F124" s="261"/>
      <c r="G124" s="26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G124" t="s">
        <v>303</v>
      </c>
    </row>
    <row r="125" spans="1:60" x14ac:dyDescent="0.25">
      <c r="A125" s="264"/>
      <c r="B125" s="265"/>
      <c r="C125" s="266"/>
      <c r="D125" s="265"/>
      <c r="E125" s="265"/>
      <c r="F125" s="265"/>
      <c r="G125" s="267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5">
      <c r="A126" s="264"/>
      <c r="B126" s="265"/>
      <c r="C126" s="266"/>
      <c r="D126" s="265"/>
      <c r="E126" s="265"/>
      <c r="F126" s="265"/>
      <c r="G126" s="267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5">
      <c r="A127" s="264"/>
      <c r="B127" s="265"/>
      <c r="C127" s="266"/>
      <c r="D127" s="265"/>
      <c r="E127" s="265"/>
      <c r="F127" s="265"/>
      <c r="G127" s="267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5">
      <c r="A128" s="268"/>
      <c r="B128" s="269"/>
      <c r="C128" s="270"/>
      <c r="D128" s="269"/>
      <c r="E128" s="269"/>
      <c r="F128" s="269"/>
      <c r="G128" s="271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5">
      <c r="A129" s="3"/>
      <c r="B129" s="4"/>
      <c r="C129" s="192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25">
      <c r="C130" s="194"/>
      <c r="D130" s="10"/>
      <c r="AG130" t="s">
        <v>304</v>
      </c>
    </row>
    <row r="131" spans="1:33" x14ac:dyDescent="0.25">
      <c r="D131" s="10"/>
    </row>
    <row r="132" spans="1:33" x14ac:dyDescent="0.25">
      <c r="D132" s="10"/>
    </row>
    <row r="133" spans="1:33" x14ac:dyDescent="0.25">
      <c r="D133" s="10"/>
    </row>
    <row r="134" spans="1:33" x14ac:dyDescent="0.25">
      <c r="D134" s="10"/>
    </row>
    <row r="135" spans="1:33" x14ac:dyDescent="0.25">
      <c r="D135" s="10"/>
    </row>
    <row r="136" spans="1:33" x14ac:dyDescent="0.25">
      <c r="D136" s="10"/>
    </row>
    <row r="137" spans="1:33" x14ac:dyDescent="0.25">
      <c r="D137" s="10"/>
    </row>
    <row r="138" spans="1:33" x14ac:dyDescent="0.25">
      <c r="D138" s="10"/>
    </row>
    <row r="139" spans="1:33" x14ac:dyDescent="0.25">
      <c r="D139" s="10"/>
    </row>
    <row r="140" spans="1:33" x14ac:dyDescent="0.25">
      <c r="D140" s="10"/>
    </row>
    <row r="141" spans="1:33" x14ac:dyDescent="0.25">
      <c r="D141" s="10"/>
    </row>
    <row r="142" spans="1:33" x14ac:dyDescent="0.25">
      <c r="D142" s="10"/>
    </row>
    <row r="143" spans="1:33" x14ac:dyDescent="0.25">
      <c r="D143" s="10"/>
    </row>
    <row r="144" spans="1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9">
    <mergeCell ref="A124:G128"/>
    <mergeCell ref="C18:G18"/>
    <mergeCell ref="C19:G19"/>
    <mergeCell ref="C33:G33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01 Pol'!Názvy_tisku</vt:lpstr>
      <vt:lpstr>oadresa</vt:lpstr>
      <vt:lpstr>Stavba!Objednatel</vt:lpstr>
      <vt:lpstr>Stavba!Objekt</vt:lpstr>
      <vt:lpstr>'14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2022-12-07T13:01:29Z</dcterms:modified>
</cp:coreProperties>
</file>